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showInkAnnotation="0" autoCompressPictures="0"/>
  <bookViews>
    <workbookView xWindow="0" yWindow="0" windowWidth="25600" windowHeight="13600"/>
  </bookViews>
  <sheets>
    <sheet name="Alapok" sheetId="7" r:id="rId1"/>
    <sheet name="RPE" sheetId="8" state="hidden" r:id="rId2"/>
    <sheet name="Edzésprogram" sheetId="10" r:id="rId3"/>
    <sheet name="Gyakran feltett kérdések" sheetId="12" r:id="rId4"/>
  </sheets>
  <externalReferences>
    <externalReference r:id="rId5"/>
  </externalReferences>
  <definedNames>
    <definedName name="BBR" localSheetId="3">'Gyakran feltett kérdések'!#REF!</definedName>
    <definedName name="BBR">Alapok!#REF!</definedName>
    <definedName name="BBRINT">'[1]Start Here'!$E$11</definedName>
    <definedName name="BBRINTT" localSheetId="3">'Gyakran feltett kérdések'!#REF!</definedName>
    <definedName name="BBRINTT">Alapok!#REF!</definedName>
    <definedName name="BBRMAX" localSheetId="3">'Gyakran feltett kérdések'!#REF!</definedName>
    <definedName name="BBRMAX">Alapok!#REF!</definedName>
    <definedName name="BP" localSheetId="3">'Gyakran feltett kérdések'!#REF!</definedName>
    <definedName name="BP">Alapok!$G$26</definedName>
    <definedName name="BPINT">'[1]Start Here'!$E$10</definedName>
    <definedName name="BPINTT" localSheetId="3">'Gyakran feltett kérdések'!#REF!</definedName>
    <definedName name="BPINTT">Alapok!$E$26</definedName>
    <definedName name="BPMAX" localSheetId="3">'Gyakran feltett kérdések'!#REF!</definedName>
    <definedName name="BPMAX">Alapok!$F$26</definedName>
    <definedName name="DL" localSheetId="3">'Gyakran feltett kérdések'!#REF!</definedName>
    <definedName name="DL">Alapok!$G$27</definedName>
    <definedName name="DLINT">'[1]Start Here'!$E$13</definedName>
    <definedName name="DLINTT" localSheetId="3">'Gyakran feltett kérdések'!#REF!</definedName>
    <definedName name="DLINTT">Alapok!$E$27</definedName>
    <definedName name="DLMAX" localSheetId="3">'Gyakran feltett kérdések'!#REF!</definedName>
    <definedName name="DLMAX">Alapok!$F$27</definedName>
    <definedName name="OHP" localSheetId="3">'Gyakran feltett kérdések'!#REF!</definedName>
    <definedName name="OHP">Alapok!#REF!</definedName>
    <definedName name="OHPINT">'[1]Start Here'!$E$12</definedName>
    <definedName name="OHPINTT" localSheetId="3">'Gyakran feltett kérdések'!#REF!</definedName>
    <definedName name="OHPINTT">Alapok!#REF!</definedName>
    <definedName name="OHPMAX" localSheetId="3">'Gyakran feltett kérdések'!#REF!</definedName>
    <definedName name="OHPMAX">Alapok!#REF!</definedName>
    <definedName name="PLATE" localSheetId="3">'Gyakran feltett kérdések'!#REF!</definedName>
    <definedName name="PLATE">Alapok!$D$15</definedName>
    <definedName name="PLATEE" localSheetId="3">'Gyakran feltett kérdések'!#REF!</definedName>
    <definedName name="PLATEE">Alapok!#REF!</definedName>
    <definedName name="_xlnm.Print_Area" localSheetId="0">Alapok!$A$1:$H$28</definedName>
    <definedName name="_xlnm.Print_Area" localSheetId="2">Edzésprogram!$B$2:$X$34</definedName>
    <definedName name="_xlnm.Print_Area" localSheetId="3">'Gyakran feltett kérdések'!$A$1:$H$63</definedName>
    <definedName name="PRWEEK" localSheetId="3">'Gyakran feltett kérdések'!#REF!</definedName>
    <definedName name="PRWEEK">Alapok!$D$16</definedName>
    <definedName name="PRWEEKK" localSheetId="3">'Gyakran feltett kérdések'!#REF!</definedName>
    <definedName name="PRWEEKK">Alapok!#REF!</definedName>
    <definedName name="SQ" localSheetId="3">'Gyakran feltett kérdések'!#REF!</definedName>
    <definedName name="SQ">Alapok!$G$25</definedName>
    <definedName name="SQINT">'[1]Start Here'!$E$9</definedName>
    <definedName name="SQINTT" localSheetId="3">'Gyakran feltett kérdések'!#REF!</definedName>
    <definedName name="SQINTT">Alapok!$E$25</definedName>
    <definedName name="SQMAX" localSheetId="3">'Gyakran feltett kérdések'!#REF!</definedName>
    <definedName name="SQMAX">Alapok!$F$25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29" i="10" l="1"/>
  <c r="H21" i="10"/>
  <c r="F26" i="7"/>
  <c r="K29" i="10"/>
  <c r="N29" i="10"/>
  <c r="Q29" i="10"/>
  <c r="T29" i="10"/>
  <c r="K30" i="10"/>
  <c r="N30" i="10"/>
  <c r="Q30" i="10"/>
  <c r="T30" i="10"/>
  <c r="T22" i="10"/>
  <c r="Q22" i="10"/>
  <c r="N22" i="10"/>
  <c r="K22" i="10"/>
  <c r="T14" i="10"/>
  <c r="Q14" i="10"/>
  <c r="N14" i="10"/>
  <c r="K14" i="10"/>
  <c r="F27" i="7"/>
  <c r="F25" i="7"/>
  <c r="H17" i="10"/>
  <c r="K17" i="10"/>
  <c r="N17" i="10"/>
  <c r="Q17" i="10"/>
  <c r="T17" i="10"/>
  <c r="W17" i="10"/>
  <c r="W14" i="10"/>
  <c r="H16" i="10"/>
  <c r="K16" i="10"/>
  <c r="N16" i="10"/>
  <c r="Q16" i="10"/>
  <c r="T16" i="10"/>
  <c r="W16" i="10"/>
  <c r="T31" i="10"/>
  <c r="H28" i="10"/>
  <c r="K28" i="10"/>
  <c r="N28" i="10"/>
  <c r="Q28" i="10"/>
  <c r="T28" i="10"/>
  <c r="T23" i="10"/>
  <c r="K21" i="10"/>
  <c r="N21" i="10"/>
  <c r="Q21" i="10"/>
  <c r="T21" i="10"/>
  <c r="T15" i="10"/>
  <c r="Q23" i="10"/>
  <c r="N23" i="10"/>
  <c r="K23" i="10"/>
  <c r="H22" i="10"/>
  <c r="H23" i="10"/>
  <c r="Q31" i="10"/>
  <c r="N31" i="10"/>
  <c r="K31" i="10"/>
  <c r="H30" i="10"/>
  <c r="H31" i="10"/>
  <c r="Q15" i="10"/>
  <c r="N15" i="10"/>
  <c r="K15" i="10"/>
  <c r="H15" i="10"/>
  <c r="H14" i="10"/>
</calcChain>
</file>

<file path=xl/sharedStrings.xml><?xml version="1.0" encoding="utf-8"?>
<sst xmlns="http://schemas.openxmlformats.org/spreadsheetml/2006/main" count="147" uniqueCount="57">
  <si>
    <t>1RM</t>
  </si>
  <si>
    <t>Guggolás</t>
  </si>
  <si>
    <t>Fekvenyomás</t>
  </si>
  <si>
    <t>Felhúzás</t>
  </si>
  <si>
    <t>A tervről</t>
  </si>
  <si>
    <t>Használati utasítás</t>
  </si>
  <si>
    <t>Gyakorlat</t>
  </si>
  <si>
    <t>Ism. szám</t>
  </si>
  <si>
    <t>RPE</t>
  </si>
  <si>
    <t>Súly</t>
  </si>
  <si>
    <t>Ssz.</t>
  </si>
  <si>
    <t>1. hét</t>
  </si>
  <si>
    <t>2. hét</t>
  </si>
  <si>
    <t>3. hét</t>
  </si>
  <si>
    <t>4. hét</t>
  </si>
  <si>
    <t>Sor.</t>
  </si>
  <si>
    <t>Ism.</t>
  </si>
  <si>
    <t>1. NAP</t>
  </si>
  <si>
    <t>A</t>
  </si>
  <si>
    <t>B</t>
  </si>
  <si>
    <t>Felhúzás (pause 1mp)</t>
  </si>
  <si>
    <t>C</t>
  </si>
  <si>
    <t>?</t>
  </si>
  <si>
    <t>D</t>
  </si>
  <si>
    <t>-</t>
  </si>
  <si>
    <t>2. NAP</t>
  </si>
  <si>
    <t>3. NAP</t>
  </si>
  <si>
    <t>PowerBuilder Training System</t>
  </si>
  <si>
    <t>www.powerbuilder.hu</t>
  </si>
  <si>
    <t>RPE9</t>
  </si>
  <si>
    <t>5. hét</t>
  </si>
  <si>
    <t>Döntött törzsű evezés</t>
  </si>
  <si>
    <t>Húzódzkodás</t>
  </si>
  <si>
    <t>C2</t>
  </si>
  <si>
    <t>Egykezes evezés</t>
  </si>
  <si>
    <t>C1</t>
  </si>
  <si>
    <t>D1</t>
  </si>
  <si>
    <t>D2</t>
  </si>
  <si>
    <t>Fekvenyomás (5mp negatív)</t>
  </si>
  <si>
    <t>Guggolás (5mp negatív)</t>
  </si>
  <si>
    <t>Guggolás (max. 10 ismétlés!)</t>
  </si>
  <si>
    <t>Fekvenyomás (max. 10 ismétlés!)</t>
  </si>
  <si>
    <t>Felhúzás (max. 8 ismétlés!)</t>
  </si>
  <si>
    <t>Vállból nyomás egykezesekkel</t>
  </si>
  <si>
    <t>Fekvenyomás egykezesekkel (30 fokos padon)</t>
  </si>
  <si>
    <t>max</t>
  </si>
  <si>
    <t>Plank</t>
  </si>
  <si>
    <t>60mp</t>
  </si>
  <si>
    <t>6. hét</t>
  </si>
  <si>
    <t>TESZTELÉS</t>
  </si>
  <si>
    <r>
      <rPr>
        <b/>
        <sz val="12"/>
        <color rgb="FF000000"/>
        <rFont val="Arial"/>
      </rPr>
      <t>TESZTELÉS</t>
    </r>
    <r>
      <rPr>
        <sz val="12"/>
        <color rgb="FF000000"/>
        <rFont val="Arial"/>
      </rPr>
      <t xml:space="preserve">
Guggolás 1x1
Fekvenyomás 1x1
Felhúzás 1x1</t>
    </r>
  </si>
  <si>
    <t>Pihenés</t>
  </si>
  <si>
    <t>Tolódzkodás</t>
  </si>
  <si>
    <r>
      <t xml:space="preserve">Mit jelent az RPE?
</t>
    </r>
    <r>
      <rPr>
        <sz val="10"/>
        <rFont val="Arial"/>
        <family val="2"/>
      </rPr>
      <t xml:space="preserve">Két helyen találkozhatsz az RPE jelöléssel a programban: az első lapfülön a maxaid megadásánál, és az edzésprogram táblázatának piros, általad töltendő mezőiben. Az RPE az adott szett nehézségét hivatott számszerűsíteni, egy 1-10-es skálán. Számítása a következőképp zajlik: 10-ből vond ki azt az ismétlésszámot, amelyet még képes lettél volna a szett befejezése után teljesíteni, az így kapott érték az RPE. Ha tehát 100-ba 6-ot nyomtál úgy, hogy még 2 ment volna, akkor a 10-ből kettő kell kivonnod: az eredmény RPE8. Az RPE9 pedig azt jelenti, hogy egy ismétlést kell 'hagynod' az adott sorozatban.
</t>
    </r>
    <r>
      <rPr>
        <b/>
        <sz val="10"/>
        <rFont val="Arial"/>
        <family val="2"/>
      </rPr>
      <t xml:space="preserve">Mit kell tenned az edzésprogram táblázat piros mezőivel?
</t>
    </r>
    <r>
      <rPr>
        <sz val="10"/>
        <rFont val="Arial"/>
        <family val="2"/>
      </rPr>
      <t xml:space="preserve">A programban az erőemelő fogásnemek súlyait az előző héten mutatott teljesítményed alapján fogod megkapni, ehhez pedig ezt töltened kell a táblázatban. A piros, RPE9-et tartalmazó mezőt tehát frissítened kell az általad teljesített ismétlésszámmal! Tehát ha az első hét első napján az előírt súllyal 3x5 guggolással végeztél, akkor jön az RPE9-es sorozat: ez egy körülbelüli maxolást kell jelentsen, tehát úgy kell odaállnod, hogy annyit guggolsz bele, amennyit csak tudsz (úgy, hogy a végén azért 1 ismétlést benne hagysz a biztonság kedvéért és azért, hogy ne juss el teljes bukásig). Ezt a számot kell beírnod a táblázatba, és ez alapján fogja kiadni az Neked a jövőhéten használandó súlyokat!
</t>
    </r>
    <r>
      <rPr>
        <b/>
        <sz val="10"/>
        <rFont val="Arial"/>
        <family val="2"/>
      </rPr>
      <t xml:space="preserve">Mekkora súlyt használj azoknál a gyakorlatoknál, ahol nem adtunk meg súlyt?
</t>
    </r>
    <r>
      <rPr>
        <sz val="10"/>
        <rFont val="Arial"/>
        <family val="2"/>
      </rPr>
      <t xml:space="preserve">A kiegészítő gyakorlatokban sorozatot és ismétlésszámot megadtuk, a súly helyén pedig RPE9 szerepel: ez azt jelenti, hogy az adott ismétlésszám mellé egy olyan súlyt válassz, amellyel nehéz, bukás közeli sorozatokat tudsz végezni. Ha akarod, ezt beírhatod a táblázatba, de nem fog változtatni semmit a következő heti programodon.
</t>
    </r>
    <r>
      <rPr>
        <b/>
        <sz val="10"/>
        <rFont val="Arial"/>
        <family val="2"/>
      </rPr>
      <t xml:space="preserve">Mit jelent a 'max 10 ismétlés' a maxolós szériáknál?
</t>
    </r>
    <r>
      <rPr>
        <sz val="10"/>
        <rFont val="Arial"/>
        <family val="2"/>
      </rPr>
      <t xml:space="preserve">Azt, hogy semmi szükség arra, hogy 10 ismétlésnél többet nyomj/húzz/guggolj az adott súllyal még akkor sem, ha képes vagy rá. Állj meg tehát 10-nél, és írd be ezt a táblázatba, nem kardió edzés ez. :D </t>
    </r>
    <r>
      <rPr>
        <b/>
        <sz val="10"/>
        <rFont val="Arial"/>
        <family val="2"/>
      </rPr>
      <t xml:space="preserve">
Mit jelentenek a gyakorlatok számai (A1,B, stb.)?
</t>
    </r>
    <r>
      <rPr>
        <sz val="10"/>
        <rFont val="Arial"/>
        <family val="2"/>
      </rPr>
      <t xml:space="preserve">Ezzel jelöltük azt, hogy a gyakorlatot önmagában, vagy egy másikkal párban kell végezned. Tehát ha azt látod, hogy B1 és B2, akkor a kettőt 'szettben' érdemes végezned.
</t>
    </r>
    <r>
      <rPr>
        <b/>
        <sz val="10"/>
        <rFont val="Arial"/>
        <family val="2"/>
      </rPr>
      <t xml:space="preserve">Mennyit pihenj a sorozatok között?
</t>
    </r>
    <r>
      <rPr>
        <sz val="10"/>
        <rFont val="Arial"/>
        <family val="2"/>
      </rPr>
      <t xml:space="preserve">Az erőemelő fogásnemek sorozatai között legalább 3-5 percet, a kiegészítő gyakorlatoknál elég 2-3 perc is. Gyakorlatilag minél többet pihensz, annál jobb teljesítményt tudsz nyújtani edzésen, így annál gyorsabban tudsz majd erősödni.
</t>
    </r>
    <r>
      <rPr>
        <b/>
        <sz val="10"/>
        <rFont val="Arial"/>
        <family val="2"/>
      </rPr>
      <t xml:space="preserve">
Mit tegyél, ha nem tudsz húzódzkodni?
</t>
    </r>
    <r>
      <rPr>
        <sz val="10"/>
        <rFont val="Arial"/>
        <family val="2"/>
      </rPr>
      <t>Ha van lehetőséged gumiszalag használatára segítségként akkor tedd meg, ha nincs, akkor végezz csigás lehúzásokat 6-10 ismétlésekkel, alsó fogással. A húzódzkodás természetesen itt csak egy kiegészítő gyakorlat, nem ezen van a hangsúly egy erőemelő programban.</t>
    </r>
    <r>
      <rPr>
        <b/>
        <sz val="10"/>
        <rFont val="Arial"/>
        <family val="2"/>
      </rPr>
      <t xml:space="preserve">
Hogyan épül fel a program?
</t>
    </r>
    <r>
      <rPr>
        <sz val="10"/>
        <rFont val="Arial"/>
        <family val="2"/>
      </rPr>
      <t xml:space="preserve">Az első hét egy lightosabb, bevezető hét, tehát ne ijedj meg, ha könnyűnek érződnek a súlyok, ez rendben van! Mivel eddig valószínűleg nem végezted nagy gyakorisággal az erőemelő fogásnemeket, ezért ennek megszokása időbe telik, erre pont jó lesz az első hét. A második hétre egy picit nő a szériák száma és a súlyok is, majd a súlyok növelése hétről hétre jellemzi a programot egészen az utolsó hétig, ahol egy kis terheléselvétel után maxolni fogsz :) 
</t>
    </r>
    <r>
      <rPr>
        <b/>
        <sz val="10"/>
        <rFont val="Arial"/>
        <family val="2"/>
      </rPr>
      <t xml:space="preserve">Hogy néz ki a ciklus végi maxolás?
</t>
    </r>
    <r>
      <rPr>
        <sz val="10"/>
        <rFont val="Arial"/>
        <family val="2"/>
      </rPr>
      <t xml:space="preserve">Az utolsó hétre már nagyjából látni fogod azt, hogy kb. hol van a 3-5 ismétléses maxod. Eddig lépkedj fel bemelegítve, utána pedig végezz 1 ismétlést ezzel, majd növeld a súlyt addig, amíg képes vagy 1 ismétléseket végezni. Ha már nagyon 'szétesik a forma', akkor állj meg!
</t>
    </r>
    <r>
      <rPr>
        <b/>
        <sz val="10"/>
        <rFont val="Arial"/>
        <family val="2"/>
      </rPr>
      <t>Merre tovább a 6. hét után?</t>
    </r>
    <r>
      <rPr>
        <sz val="10"/>
        <rFont val="Arial"/>
        <family val="2"/>
      </rPr>
      <t xml:space="preserve">
Ha tetszett a program, futtass mégegy ciklust belőle! Töröld ki az első lapfülön a maxaidat, írd be az újakat, töröld ki az edzéstáblázat piros mezőit és nyomhatod is!</t>
    </r>
  </si>
  <si>
    <r>
      <t xml:space="preserve">A program személyre szabásához </t>
    </r>
    <r>
      <rPr>
        <b/>
        <sz val="8"/>
        <rFont val="Arial"/>
      </rPr>
      <t xml:space="preserve">írd be a jelenlegi maxaidat </t>
    </r>
    <r>
      <rPr>
        <sz val="8"/>
        <rFont val="Arial"/>
        <family val="2"/>
      </rPr>
      <t xml:space="preserve">a lenti táblázatba, azaz hogy most mekkora súllyal hány ismétlés végzésére vagy képes, milyen nehézség mellett (ezt jelöli az RPE, ha nem tudod, mi ez, csekkold a 'Gyakran Feltett Kérdések' lapfül vonatkozó részét!). Igyekezz minél nagyobb súlyokat, minél alacsonyabb ismétlésszámmal írni (tehát a 10-es szériasúlyodból pontatlanabb lesz a maxod számítása, mint a 3 ismétléses csúcsodból). 
Az </t>
    </r>
    <r>
      <rPr>
        <b/>
        <sz val="8"/>
        <rFont val="Arial"/>
      </rPr>
      <t>edzéseid beosztását</t>
    </r>
    <r>
      <rPr>
        <sz val="8"/>
        <rFont val="Arial"/>
        <family val="2"/>
      </rPr>
      <t xml:space="preserve"> igyekezd úgy igazítani, hogy minden edzésnap között legalább egy pihenőnapot tudj tartani, a klasszikus hétfő-szerda-péntek vagy kedd-csütörtök-szombat felosztás tökéletes.
A programot </t>
    </r>
    <r>
      <rPr>
        <b/>
        <sz val="8"/>
        <rFont val="Arial"/>
      </rPr>
      <t>ne egészítsd ki semmi mással</t>
    </r>
    <r>
      <rPr>
        <sz val="8"/>
        <rFont val="Arial"/>
        <family val="2"/>
      </rPr>
      <t>, úgy végezd, ahogy az le van írva! Ha szeretnél egy kis 'pumpálást' (kar, törzs, váll edzés stb.) beiktatni az edzéseid végére akkor azt jó eséllyel megteheted, de saját felelősségre, hiszen ez a regenerációt korlátozhatja.</t>
    </r>
  </si>
  <si>
    <r>
      <t xml:space="preserve">A </t>
    </r>
    <r>
      <rPr>
        <b/>
        <sz val="8"/>
        <rFont val="Arial"/>
      </rPr>
      <t xml:space="preserve">program célja </t>
    </r>
    <r>
      <rPr>
        <sz val="8"/>
        <rFont val="Arial"/>
        <family val="2"/>
      </rPr>
      <t>az erőemelő fogásnemekben (guggolás, fekvenyomás, felhúzás) való erőnövelés, a technika fejlesztése és egy kiegyensúlyozott fizikum építése. 
A programot főként</t>
    </r>
    <r>
      <rPr>
        <b/>
        <sz val="8"/>
        <rFont val="Arial"/>
      </rPr>
      <t xml:space="preserve"> kezdők számára</t>
    </r>
    <r>
      <rPr>
        <sz val="8"/>
        <rFont val="Arial"/>
        <family val="2"/>
      </rPr>
      <t xml:space="preserve"> terveztük, akik még csak maximum néhány hónapja ismerkednek mélyebben az erőemelő fogásnemekkel.. Akkor is javasoljuk a program használatát, ha már ennél több tapasztalattal rendelkezel, de a klasszikus gyúrós módszerrel heti egyszer edzettél egy izmot és nem fektettél különösebb hangsúlyt az erőnövelésre. 
A program </t>
    </r>
    <r>
      <rPr>
        <b/>
        <sz val="8"/>
        <rFont val="Arial"/>
      </rPr>
      <t>heti három teljes test edzést</t>
    </r>
    <r>
      <rPr>
        <sz val="8"/>
        <rFont val="Arial"/>
        <family val="2"/>
      </rPr>
      <t xml:space="preserve"> ír elő, amelyek mindegyikén gyakorolni fogod mindhárom erőemelő fogásnemet. Erre szükség van a technika gyakorlása és a helyes végrehajtás megszilárdítása miatt, valamint azért, mert így tudod majd a lehető leggyorsabb ütemben növelni az erőszintedet.</t>
    </r>
  </si>
  <si>
    <t>Jelenlegi maxok</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</si>
</sst>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Arial"/>
      <family val="2"/>
    </font>
    <font>
      <b/>
      <sz val="10"/>
      <name val="Arial"/>
      <family val="2"/>
    </font>
    <font>
      <b/>
      <sz val="10"/>
      <name val="Arial"/>
      <family val="2"/>
    </font>
    <font>
      <sz val="8"/>
      <name val="Arial"/>
      <family val="2"/>
    </font>
    <font>
      <b/>
      <sz val="10"/>
      <color theme="0"/>
      <name val="Arial"/>
      <family val="2"/>
    </font>
    <font>
      <u/>
      <sz val="10"/>
      <color theme="10"/>
      <name val="Arial"/>
      <family val="2"/>
    </font>
    <font>
      <u/>
      <sz val="10"/>
      <color theme="11"/>
      <name val="Arial"/>
      <family val="2"/>
    </font>
    <font>
      <sz val="13"/>
      <name val="Arial"/>
    </font>
    <font>
      <b/>
      <sz val="12"/>
      <name val="Arial"/>
    </font>
    <font>
      <sz val="12"/>
      <name val="Arial"/>
    </font>
    <font>
      <b/>
      <sz val="12"/>
      <color rgb="FFFFFFFF"/>
      <name val="Arial"/>
    </font>
    <font>
      <sz val="12"/>
      <color rgb="FF000000"/>
      <name val="Arial"/>
    </font>
    <font>
      <sz val="10"/>
      <color rgb="FF000000"/>
      <name val="Arial"/>
    </font>
    <font>
      <b/>
      <sz val="12"/>
      <color rgb="FFF3F3F3"/>
      <name val="Arial"/>
    </font>
    <font>
      <b/>
      <sz val="14"/>
      <color rgb="FFFFFFFF"/>
      <name val="Arial"/>
    </font>
    <font>
      <b/>
      <sz val="11"/>
      <color rgb="FFFFFFFF"/>
      <name val="Arial"/>
    </font>
    <font>
      <b/>
      <sz val="12"/>
      <color rgb="FFFF0000"/>
      <name val="Arial"/>
    </font>
    <font>
      <sz val="14"/>
      <color rgb="FFFFFFFF"/>
      <name val="Arial"/>
    </font>
    <font>
      <b/>
      <sz val="12"/>
      <color rgb="FF000000"/>
      <name val="Arial"/>
    </font>
    <font>
      <sz val="12"/>
      <color rgb="FFFFFFFF"/>
      <name val="Arial"/>
    </font>
    <font>
      <b/>
      <sz val="14"/>
      <color rgb="FF000000"/>
      <name val="Arial"/>
    </font>
    <font>
      <b/>
      <sz val="12"/>
      <color theme="0"/>
      <name val="Arial"/>
    </font>
    <font>
      <b/>
      <sz val="14"/>
      <color rgb="FFF3F3F3"/>
      <name val="Arial"/>
    </font>
    <font>
      <b/>
      <sz val="8"/>
      <name val="Arial"/>
    </font>
  </fonts>
  <fills count="15">
    <fill>
      <patternFill patternType="none"/>
    </fill>
    <fill>
      <patternFill patternType="gray125"/>
    </fill>
    <fill>
      <patternFill patternType="solid">
        <fgColor theme="3" tint="-0.249977111117893"/>
        <bgColor indexed="31"/>
      </patternFill>
    </fill>
    <fill>
      <patternFill patternType="solid">
        <fgColor theme="3" tint="0.39997558519241921"/>
        <bgColor indexed="31"/>
      </patternFill>
    </fill>
    <fill>
      <patternFill patternType="solid">
        <fgColor theme="4" tint="0.59999389629810485"/>
        <bgColor indexed="41"/>
      </patternFill>
    </fill>
    <fill>
      <patternFill patternType="solid">
        <fgColor theme="4" tint="0.39997558519241921"/>
        <bgColor indexed="64"/>
      </patternFill>
    </fill>
    <fill>
      <patternFill patternType="solid">
        <fgColor theme="0" tint="-0.34998626667073579"/>
        <bgColor indexed="31"/>
      </patternFill>
    </fill>
    <fill>
      <patternFill patternType="solid">
        <fgColor theme="1"/>
        <bgColor indexed="64"/>
      </patternFill>
    </fill>
    <fill>
      <patternFill patternType="solid">
        <fgColor rgb="FFFFFFFF"/>
        <bgColor rgb="FFFFFFFF"/>
      </patternFill>
    </fill>
    <fill>
      <patternFill patternType="solid">
        <fgColor rgb="FFD8D8D8"/>
        <bgColor rgb="FFD8D8D8"/>
      </patternFill>
    </fill>
    <fill>
      <patternFill patternType="solid">
        <fgColor rgb="FF66CCFF"/>
        <bgColor rgb="FF66CCFF"/>
      </patternFill>
    </fill>
    <fill>
      <patternFill patternType="solid">
        <fgColor rgb="FF000000"/>
        <bgColor rgb="FF000000"/>
      </patternFill>
    </fill>
    <fill>
      <patternFill patternType="solid">
        <fgColor theme="1"/>
        <bgColor rgb="FFFFFFFF"/>
      </patternFill>
    </fill>
    <fill>
      <patternFill patternType="solid">
        <fgColor theme="5" tint="0.79998168889431442"/>
        <bgColor rgb="FFFFFFFF"/>
      </patternFill>
    </fill>
    <fill>
      <patternFill patternType="solid">
        <fgColor theme="1"/>
        <bgColor rgb="FF000000"/>
      </patternFill>
    </fill>
  </fills>
  <borders count="49">
    <border>
      <left/>
      <right/>
      <top/>
      <bottom/>
      <diagonal/>
    </border>
    <border>
      <left style="thin">
        <color indexed="8"/>
      </left>
      <right style="thin">
        <color indexed="8"/>
      </right>
      <top/>
      <bottom/>
      <diagonal/>
    </border>
    <border>
      <left style="medium">
        <color indexed="8"/>
      </left>
      <right style="thin">
        <color indexed="8"/>
      </right>
      <top/>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indexed="8"/>
      </left>
      <right style="medium">
        <color auto="1"/>
      </right>
      <top/>
      <bottom/>
      <diagonal/>
    </border>
    <border>
      <left style="thin">
        <color indexed="8"/>
      </left>
      <right style="thin">
        <color indexed="8"/>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medium">
        <color auto="1"/>
      </left>
      <right style="medium">
        <color indexed="8"/>
      </right>
      <top style="medium">
        <color auto="1"/>
      </top>
      <bottom style="medium">
        <color indexed="8"/>
      </bottom>
      <diagonal/>
    </border>
    <border>
      <left style="medium">
        <color indexed="8"/>
      </left>
      <right style="thin">
        <color indexed="8"/>
      </right>
      <top style="medium">
        <color auto="1"/>
      </top>
      <bottom style="medium">
        <color indexed="8"/>
      </bottom>
      <diagonal/>
    </border>
    <border>
      <left style="thin">
        <color indexed="8"/>
      </left>
      <right style="thin">
        <color indexed="8"/>
      </right>
      <top style="medium">
        <color auto="1"/>
      </top>
      <bottom style="medium">
        <color indexed="8"/>
      </bottom>
      <diagonal/>
    </border>
    <border>
      <left style="thin">
        <color indexed="8"/>
      </left>
      <right style="medium">
        <color auto="1"/>
      </right>
      <top style="medium">
        <color auto="1"/>
      </top>
      <bottom style="medium">
        <color indexed="8"/>
      </bottom>
      <diagonal/>
    </border>
    <border>
      <left style="medium">
        <color auto="1"/>
      </left>
      <right style="medium">
        <color indexed="8"/>
      </right>
      <top/>
      <bottom/>
      <diagonal/>
    </border>
    <border>
      <left style="medium">
        <color auto="1"/>
      </left>
      <right style="medium">
        <color indexed="8"/>
      </right>
      <top/>
      <bottom style="medium">
        <color auto="1"/>
      </bottom>
      <diagonal/>
    </border>
    <border>
      <left style="medium">
        <color indexed="8"/>
      </left>
      <right style="thin">
        <color indexed="8"/>
      </right>
      <top/>
      <bottom style="medium">
        <color auto="1"/>
      </bottom>
      <diagonal/>
    </border>
    <border>
      <left style="thin">
        <color indexed="8"/>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diagonal/>
    </border>
    <border>
      <left style="thin">
        <color auto="1"/>
      </left>
      <right style="medium">
        <color auto="1"/>
      </right>
      <top/>
      <bottom/>
      <diagonal/>
    </border>
    <border>
      <left style="thin">
        <color auto="1"/>
      </left>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bottom/>
      <diagonal/>
    </border>
    <border>
      <left style="thin">
        <color auto="1"/>
      </left>
      <right/>
      <top/>
      <bottom style="thin">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diagonal/>
    </border>
    <border>
      <left style="thin">
        <color auto="1"/>
      </left>
      <right/>
      <top style="medium">
        <color auto="1"/>
      </top>
      <bottom/>
      <diagonal/>
    </border>
  </borders>
  <cellStyleXfs count="316">
    <xf numFmtId="0" fontId="0" fillId="0" borderId="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2" fillId="0" borderId="0"/>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cellStyleXfs>
  <cellXfs count="164">
    <xf numFmtId="0" fontId="0" fillId="0" borderId="0" xfId="0">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vertical="center"/>
    </xf>
    <xf numFmtId="0" fontId="2" fillId="7" borderId="0" xfId="0" applyFont="1" applyFill="1" applyAlignment="1">
      <alignment horizontal="center" vertical="center" wrapText="1"/>
    </xf>
    <xf numFmtId="0" fontId="2" fillId="0" borderId="0" xfId="0" applyFont="1" applyFill="1" applyAlignment="1">
      <alignment horizontal="center" vertical="center" wrapText="1"/>
    </xf>
    <xf numFmtId="0" fontId="4" fillId="0" borderId="0" xfId="0" applyFont="1" applyFill="1" applyBorder="1" applyAlignment="1">
      <alignment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1" fillId="3" borderId="22" xfId="0" applyFont="1" applyFill="1" applyBorder="1" applyAlignment="1">
      <alignment horizontal="right" vertical="center"/>
    </xf>
    <xf numFmtId="0" fontId="1" fillId="3" borderId="23" xfId="0" applyFont="1" applyFill="1" applyBorder="1" applyAlignment="1">
      <alignment horizontal="right" vertical="center"/>
    </xf>
    <xf numFmtId="0" fontId="0" fillId="4" borderId="2" xfId="0" applyFill="1" applyBorder="1" applyAlignment="1">
      <alignment horizontal="center" vertical="center"/>
    </xf>
    <xf numFmtId="0" fontId="0" fillId="4" borderId="1" xfId="0" applyFill="1" applyBorder="1" applyAlignment="1">
      <alignment horizontal="center" vertical="center"/>
    </xf>
    <xf numFmtId="1" fontId="0" fillId="6" borderId="14" xfId="0" applyNumberFormat="1" applyFont="1" applyFill="1" applyBorder="1" applyAlignment="1">
      <alignment horizontal="center" vertical="center"/>
    </xf>
    <xf numFmtId="0" fontId="0" fillId="4" borderId="24" xfId="0" applyFill="1" applyBorder="1" applyAlignment="1">
      <alignment horizontal="center" vertical="center"/>
    </xf>
    <xf numFmtId="0" fontId="0" fillId="4" borderId="15" xfId="0" applyFill="1" applyBorder="1" applyAlignment="1">
      <alignment horizontal="center" vertical="center"/>
    </xf>
    <xf numFmtId="1" fontId="0" fillId="6" borderId="25" xfId="0" applyNumberFormat="1" applyFont="1" applyFill="1" applyBorder="1" applyAlignment="1">
      <alignment horizontal="center"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1" fillId="0" borderId="0" xfId="0" applyFont="1" applyFill="1" applyBorder="1" applyAlignment="1">
      <alignment vertical="center" wrapText="1"/>
    </xf>
    <xf numFmtId="0" fontId="0" fillId="0" borderId="0" xfId="0" applyFont="1" applyAlignment="1">
      <alignment vertical="center" wrapText="1"/>
    </xf>
    <xf numFmtId="0" fontId="11" fillId="0" borderId="0" xfId="57" applyFont="1" applyAlignment="1">
      <alignment vertical="center"/>
    </xf>
    <xf numFmtId="0" fontId="11" fillId="8" borderId="0" xfId="57" applyFont="1" applyFill="1" applyAlignment="1">
      <alignment horizontal="center" vertical="center"/>
    </xf>
    <xf numFmtId="1" fontId="11" fillId="8" borderId="0" xfId="57" applyNumberFormat="1" applyFont="1" applyFill="1" applyAlignment="1">
      <alignment horizontal="center" vertical="center"/>
    </xf>
    <xf numFmtId="49" fontId="15" fillId="0" borderId="0" xfId="57" applyNumberFormat="1" applyFont="1" applyAlignment="1">
      <alignment horizontal="center" vertical="center"/>
    </xf>
    <xf numFmtId="0" fontId="15" fillId="0" borderId="0" xfId="57" applyFont="1" applyAlignment="1">
      <alignment horizontal="center" vertical="center"/>
    </xf>
    <xf numFmtId="0" fontId="11" fillId="11" borderId="0" xfId="57" applyFont="1" applyFill="1" applyAlignment="1">
      <alignment horizontal="center" vertical="center"/>
    </xf>
    <xf numFmtId="1" fontId="11" fillId="11" borderId="0" xfId="57" applyNumberFormat="1" applyFont="1" applyFill="1" applyAlignment="1">
      <alignment horizontal="center" vertical="center"/>
    </xf>
    <xf numFmtId="49" fontId="11" fillId="11" borderId="0" xfId="57" applyNumberFormat="1" applyFont="1" applyFill="1" applyAlignment="1">
      <alignment horizontal="center" vertical="center"/>
    </xf>
    <xf numFmtId="0" fontId="16" fillId="11" borderId="0" xfId="57" applyFont="1" applyFill="1" applyAlignment="1">
      <alignment horizontal="left" vertical="center"/>
    </xf>
    <xf numFmtId="0" fontId="16" fillId="0" borderId="0" xfId="57" applyFont="1" applyAlignment="1">
      <alignment horizontal="left" vertical="center"/>
    </xf>
    <xf numFmtId="0" fontId="17" fillId="11" borderId="0" xfId="57" applyFont="1" applyFill="1" applyAlignment="1">
      <alignment vertical="center"/>
    </xf>
    <xf numFmtId="0" fontId="14" fillId="11" borderId="0" xfId="57" applyFont="1" applyFill="1" applyAlignment="1">
      <alignment horizontal="center" vertical="center"/>
    </xf>
    <xf numFmtId="0" fontId="11" fillId="11" borderId="0" xfId="57" applyFont="1" applyFill="1" applyAlignment="1">
      <alignment vertical="center"/>
    </xf>
    <xf numFmtId="0" fontId="11" fillId="11" borderId="0" xfId="57" applyFont="1" applyFill="1" applyAlignment="1">
      <alignment horizontal="left" vertical="center"/>
    </xf>
    <xf numFmtId="0" fontId="11" fillId="0" borderId="0" xfId="57" applyFont="1" applyAlignment="1">
      <alignment horizontal="left" vertical="center"/>
    </xf>
    <xf numFmtId="0" fontId="18" fillId="11" borderId="0" xfId="57" applyFont="1" applyFill="1" applyAlignment="1">
      <alignment horizontal="center" vertical="center"/>
    </xf>
    <xf numFmtId="0" fontId="19" fillId="11" borderId="0" xfId="57" applyFont="1" applyFill="1" applyAlignment="1">
      <alignment vertical="center"/>
    </xf>
    <xf numFmtId="1" fontId="11" fillId="11" borderId="0" xfId="57" applyNumberFormat="1" applyFont="1" applyFill="1" applyAlignment="1">
      <alignment vertical="center"/>
    </xf>
    <xf numFmtId="49" fontId="18" fillId="11" borderId="0" xfId="57" applyNumberFormat="1" applyFont="1" applyFill="1" applyAlignment="1">
      <alignment horizontal="center" vertical="center"/>
    </xf>
    <xf numFmtId="49" fontId="11" fillId="8" borderId="0" xfId="57" applyNumberFormat="1" applyFont="1" applyFill="1" applyAlignment="1">
      <alignment horizontal="center" vertical="center"/>
    </xf>
    <xf numFmtId="0" fontId="11" fillId="8" borderId="0" xfId="57" applyFont="1" applyFill="1" applyAlignment="1">
      <alignment horizontal="left" vertical="center"/>
    </xf>
    <xf numFmtId="0" fontId="11" fillId="8" borderId="16" xfId="57" applyNumberFormat="1" applyFont="1" applyFill="1" applyBorder="1" applyAlignment="1">
      <alignment horizontal="center" vertical="center"/>
    </xf>
    <xf numFmtId="49" fontId="8" fillId="9" borderId="30" xfId="57" applyNumberFormat="1" applyFont="1" applyFill="1" applyBorder="1" applyAlignment="1">
      <alignment horizontal="center" vertical="center"/>
    </xf>
    <xf numFmtId="49" fontId="8" fillId="9" borderId="31" xfId="57" applyNumberFormat="1" applyFont="1" applyFill="1" applyBorder="1" applyAlignment="1">
      <alignment horizontal="center" vertical="center"/>
    </xf>
    <xf numFmtId="49" fontId="11" fillId="8" borderId="26" xfId="57" applyNumberFormat="1" applyFont="1" applyFill="1" applyBorder="1" applyAlignment="1">
      <alignment horizontal="center" vertical="center"/>
    </xf>
    <xf numFmtId="0" fontId="11" fillId="8" borderId="27" xfId="57" applyNumberFormat="1" applyFont="1" applyFill="1" applyBorder="1" applyAlignment="1">
      <alignment horizontal="center" vertical="center"/>
    </xf>
    <xf numFmtId="0" fontId="11" fillId="8" borderId="28" xfId="57" quotePrefix="1" applyNumberFormat="1" applyFont="1" applyFill="1" applyBorder="1" applyAlignment="1">
      <alignment horizontal="center" vertical="center"/>
    </xf>
    <xf numFmtId="49" fontId="11" fillId="8" borderId="32" xfId="57" applyNumberFormat="1" applyFont="1" applyFill="1" applyBorder="1" applyAlignment="1">
      <alignment horizontal="center" vertical="center"/>
    </xf>
    <xf numFmtId="0" fontId="11" fillId="8" borderId="33" xfId="57" quotePrefix="1" applyNumberFormat="1" applyFont="1" applyFill="1" applyBorder="1" applyAlignment="1">
      <alignment horizontal="center" vertical="center"/>
    </xf>
    <xf numFmtId="0" fontId="11" fillId="8" borderId="33" xfId="57" applyNumberFormat="1" applyFont="1" applyFill="1" applyBorder="1" applyAlignment="1">
      <alignment horizontal="center" vertical="center"/>
    </xf>
    <xf numFmtId="49" fontId="11" fillId="8" borderId="29" xfId="57" applyNumberFormat="1" applyFont="1" applyFill="1" applyBorder="1" applyAlignment="1">
      <alignment horizontal="center" vertical="center"/>
    </xf>
    <xf numFmtId="0" fontId="11" fillId="8" borderId="30" xfId="57" applyNumberFormat="1" applyFont="1" applyFill="1" applyBorder="1" applyAlignment="1">
      <alignment horizontal="center" vertical="center"/>
    </xf>
    <xf numFmtId="1" fontId="8" fillId="9" borderId="29" xfId="57" applyNumberFormat="1" applyFont="1" applyFill="1" applyBorder="1" applyAlignment="1">
      <alignment horizontal="center" vertical="center"/>
    </xf>
    <xf numFmtId="0" fontId="11" fillId="8" borderId="26" xfId="57" applyNumberFormat="1" applyFont="1" applyFill="1" applyBorder="1" applyAlignment="1">
      <alignment horizontal="center" vertical="center"/>
    </xf>
    <xf numFmtId="0" fontId="11" fillId="0" borderId="28" xfId="57" applyNumberFormat="1" applyFont="1" applyBorder="1" applyAlignment="1">
      <alignment horizontal="center" vertical="center"/>
    </xf>
    <xf numFmtId="0" fontId="11" fillId="8" borderId="32" xfId="57" applyNumberFormat="1" applyFont="1" applyFill="1" applyBorder="1" applyAlignment="1">
      <alignment horizontal="center" vertical="center"/>
    </xf>
    <xf numFmtId="0" fontId="11" fillId="0" borderId="33" xfId="57" applyNumberFormat="1" applyFont="1" applyBorder="1" applyAlignment="1">
      <alignment horizontal="center" vertical="center"/>
    </xf>
    <xf numFmtId="0" fontId="11" fillId="8" borderId="29" xfId="57" applyNumberFormat="1" applyFont="1" applyFill="1" applyBorder="1" applyAlignment="1">
      <alignment horizontal="center" vertical="center"/>
    </xf>
    <xf numFmtId="0" fontId="11" fillId="0" borderId="31" xfId="57" applyNumberFormat="1" applyFont="1" applyBorder="1" applyAlignment="1">
      <alignment horizontal="center" vertical="center"/>
    </xf>
    <xf numFmtId="49" fontId="11" fillId="12" borderId="34" xfId="57" applyNumberFormat="1" applyFont="1" applyFill="1" applyBorder="1" applyAlignment="1">
      <alignment horizontal="center" vertical="center"/>
    </xf>
    <xf numFmtId="0" fontId="11" fillId="12" borderId="34" xfId="57" applyNumberFormat="1" applyFont="1" applyFill="1" applyBorder="1" applyAlignment="1">
      <alignment horizontal="center" vertical="center"/>
    </xf>
    <xf numFmtId="0" fontId="11" fillId="12" borderId="17" xfId="57" applyNumberFormat="1" applyFont="1" applyFill="1" applyBorder="1" applyAlignment="1">
      <alignment horizontal="center" vertical="center"/>
    </xf>
    <xf numFmtId="0" fontId="11" fillId="7" borderId="35" xfId="57" applyNumberFormat="1" applyFont="1" applyFill="1" applyBorder="1" applyAlignment="1">
      <alignment horizontal="center" vertical="center"/>
    </xf>
    <xf numFmtId="0" fontId="11" fillId="12" borderId="35" xfId="57" applyNumberFormat="1" applyFont="1" applyFill="1" applyBorder="1" applyAlignment="1">
      <alignment horizontal="center" vertical="center"/>
    </xf>
    <xf numFmtId="0" fontId="21" fillId="7" borderId="0" xfId="57" applyFont="1" applyFill="1" applyAlignment="1">
      <alignment horizontal="center" vertical="center"/>
    </xf>
    <xf numFmtId="0" fontId="21" fillId="7" borderId="0" xfId="57" applyFont="1" applyFill="1" applyBorder="1" applyAlignment="1">
      <alignment horizontal="center" vertical="center"/>
    </xf>
    <xf numFmtId="0" fontId="11" fillId="12" borderId="0" xfId="57" applyFont="1" applyFill="1" applyAlignment="1">
      <alignment vertical="center"/>
    </xf>
    <xf numFmtId="0" fontId="11" fillId="12" borderId="0" xfId="57" applyFont="1" applyFill="1" applyAlignment="1">
      <alignment horizontal="center" vertical="center"/>
    </xf>
    <xf numFmtId="1" fontId="11" fillId="12" borderId="0" xfId="57" applyNumberFormat="1" applyFont="1" applyFill="1" applyAlignment="1">
      <alignment horizontal="center" vertical="center"/>
    </xf>
    <xf numFmtId="0" fontId="11" fillId="7" borderId="0" xfId="57" applyFont="1" applyFill="1" applyAlignment="1">
      <alignment vertical="center"/>
    </xf>
    <xf numFmtId="0" fontId="11" fillId="13" borderId="16" xfId="57" applyNumberFormat="1" applyFont="1" applyFill="1" applyBorder="1" applyAlignment="1">
      <alignment horizontal="center" vertical="center"/>
    </xf>
    <xf numFmtId="0" fontId="12" fillId="0" borderId="0" xfId="57" applyFont="1" applyAlignment="1">
      <alignment vertical="center"/>
    </xf>
    <xf numFmtId="0" fontId="12" fillId="7" borderId="0" xfId="57" applyFont="1" applyFill="1" applyAlignment="1">
      <alignment vertical="center"/>
    </xf>
    <xf numFmtId="0" fontId="9" fillId="8" borderId="32" xfId="57" applyNumberFormat="1" applyFont="1" applyFill="1" applyBorder="1" applyAlignment="1">
      <alignment horizontal="center" vertical="center"/>
    </xf>
    <xf numFmtId="49" fontId="11" fillId="8" borderId="37" xfId="57" applyNumberFormat="1" applyFont="1" applyFill="1" applyBorder="1" applyAlignment="1">
      <alignment horizontal="center" vertical="center"/>
    </xf>
    <xf numFmtId="0" fontId="11" fillId="8" borderId="37" xfId="57" applyNumberFormat="1" applyFont="1" applyFill="1" applyBorder="1" applyAlignment="1">
      <alignment horizontal="center" vertical="center"/>
    </xf>
    <xf numFmtId="0" fontId="11" fillId="8" borderId="39" xfId="57" applyNumberFormat="1" applyFont="1" applyFill="1" applyBorder="1" applyAlignment="1">
      <alignment horizontal="center" vertical="center"/>
    </xf>
    <xf numFmtId="0" fontId="11" fillId="8" borderId="16" xfId="57" applyNumberFormat="1" applyFont="1" applyFill="1" applyBorder="1" applyAlignment="1">
      <alignment horizontal="center" vertical="center"/>
    </xf>
    <xf numFmtId="49" fontId="9" fillId="0" borderId="36" xfId="57" applyNumberFormat="1" applyFont="1" applyBorder="1" applyAlignment="1">
      <alignment vertical="center"/>
    </xf>
    <xf numFmtId="49" fontId="9" fillId="0" borderId="41" xfId="57" applyNumberFormat="1" applyFont="1" applyBorder="1" applyAlignment="1">
      <alignment vertical="center"/>
    </xf>
    <xf numFmtId="49" fontId="9" fillId="7" borderId="42" xfId="57" applyNumberFormat="1" applyFont="1" applyFill="1" applyBorder="1" applyAlignment="1">
      <alignment vertical="center"/>
    </xf>
    <xf numFmtId="1" fontId="11" fillId="12" borderId="5" xfId="57" applyNumberFormat="1" applyFont="1" applyFill="1" applyBorder="1" applyAlignment="1">
      <alignment horizontal="center" vertical="center"/>
    </xf>
    <xf numFmtId="1" fontId="11" fillId="12" borderId="6" xfId="57" applyNumberFormat="1" applyFont="1" applyFill="1" applyBorder="1" applyAlignment="1">
      <alignment horizontal="center" vertical="center"/>
    </xf>
    <xf numFmtId="1" fontId="11" fillId="12" borderId="13" xfId="57" applyNumberFormat="1" applyFont="1" applyFill="1" applyBorder="1" applyAlignment="1">
      <alignment horizontal="center" vertical="center"/>
    </xf>
    <xf numFmtId="0" fontId="11" fillId="12" borderId="5" xfId="57" applyFont="1" applyFill="1" applyBorder="1" applyAlignment="1">
      <alignment horizontal="center" vertical="center"/>
    </xf>
    <xf numFmtId="0" fontId="11" fillId="12" borderId="6" xfId="57" applyFont="1" applyFill="1" applyBorder="1" applyAlignment="1">
      <alignment horizontal="center" vertical="center"/>
    </xf>
    <xf numFmtId="0" fontId="11" fillId="12" borderId="13" xfId="57" applyFont="1" applyFill="1" applyBorder="1" applyAlignment="1">
      <alignment horizontal="center" vertical="center"/>
    </xf>
    <xf numFmtId="0" fontId="11" fillId="7" borderId="13" xfId="57" applyFont="1" applyFill="1" applyBorder="1" applyAlignment="1">
      <alignment vertical="center"/>
    </xf>
    <xf numFmtId="49" fontId="9" fillId="0" borderId="40" xfId="57" applyNumberFormat="1" applyFont="1" applyBorder="1" applyAlignment="1">
      <alignment vertical="center"/>
    </xf>
    <xf numFmtId="0" fontId="11" fillId="8" borderId="26" xfId="0" applyFont="1" applyFill="1" applyBorder="1" applyAlignment="1">
      <alignment horizontal="center" vertical="center"/>
    </xf>
    <xf numFmtId="0" fontId="11" fillId="8" borderId="27" xfId="0" applyFont="1" applyFill="1" applyBorder="1" applyAlignment="1">
      <alignment horizontal="center" vertical="center"/>
    </xf>
    <xf numFmtId="0" fontId="10" fillId="14" borderId="0" xfId="57" applyFont="1" applyFill="1" applyAlignment="1">
      <alignment vertical="center"/>
    </xf>
    <xf numFmtId="0" fontId="11" fillId="7" borderId="12" xfId="57" applyFont="1" applyFill="1" applyBorder="1" applyAlignment="1">
      <alignment vertical="center"/>
    </xf>
    <xf numFmtId="49" fontId="9" fillId="0" borderId="43" xfId="57" applyNumberFormat="1" applyFont="1" applyBorder="1" applyAlignment="1">
      <alignment vertical="center"/>
    </xf>
    <xf numFmtId="0" fontId="11" fillId="0" borderId="38" xfId="57" applyNumberFormat="1" applyFont="1" applyBorder="1" applyAlignment="1">
      <alignment horizontal="center" vertical="center"/>
    </xf>
    <xf numFmtId="0" fontId="11" fillId="8" borderId="38" xfId="57" quotePrefix="1" applyNumberFormat="1" applyFont="1" applyFill="1" applyBorder="1" applyAlignment="1">
      <alignment horizontal="center" vertical="center"/>
    </xf>
    <xf numFmtId="0" fontId="2" fillId="7" borderId="0" xfId="0" applyFont="1" applyFill="1" applyAlignment="1">
      <alignment horizontal="center" vertical="center" wrapText="1"/>
    </xf>
    <xf numFmtId="2" fontId="12" fillId="0" borderId="0" xfId="57" applyNumberFormat="1" applyFont="1" applyAlignment="1">
      <alignment vertical="center"/>
    </xf>
    <xf numFmtId="0" fontId="11" fillId="8" borderId="27" xfId="57" applyNumberFormat="1" applyFont="1" applyFill="1" applyBorder="1" applyAlignment="1">
      <alignment horizontal="center" vertical="center"/>
    </xf>
    <xf numFmtId="0" fontId="11" fillId="8" borderId="32" xfId="57" applyNumberFormat="1" applyFont="1" applyFill="1" applyBorder="1" applyAlignment="1">
      <alignment horizontal="center" vertical="center"/>
    </xf>
    <xf numFmtId="0" fontId="11" fillId="8" borderId="16" xfId="57" applyNumberFormat="1" applyFont="1" applyFill="1" applyBorder="1" applyAlignment="1">
      <alignment horizontal="center" vertical="center"/>
    </xf>
    <xf numFmtId="0" fontId="11" fillId="8" borderId="29" xfId="57" applyNumberFormat="1" applyFont="1" applyFill="1" applyBorder="1" applyAlignment="1">
      <alignment horizontal="center" vertical="center"/>
    </xf>
    <xf numFmtId="0" fontId="11" fillId="8" borderId="30" xfId="57" applyNumberFormat="1" applyFont="1" applyFill="1" applyBorder="1" applyAlignment="1">
      <alignment horizontal="center" vertical="center"/>
    </xf>
    <xf numFmtId="0" fontId="11" fillId="8" borderId="31" xfId="57" applyNumberFormat="1" applyFont="1" applyFill="1" applyBorder="1" applyAlignment="1">
      <alignment horizontal="center" vertical="center"/>
    </xf>
    <xf numFmtId="0" fontId="1" fillId="5" borderId="7"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12"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13" xfId="0" applyFont="1" applyBorder="1" applyAlignment="1">
      <alignment horizontal="left" vertical="center" wrapText="1"/>
    </xf>
    <xf numFmtId="0" fontId="2" fillId="7" borderId="0" xfId="0" applyFont="1" applyFill="1" applyAlignment="1">
      <alignment horizontal="center" vertical="center" wrapText="1"/>
    </xf>
    <xf numFmtId="0" fontId="2" fillId="5" borderId="7"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1" fillId="7" borderId="0" xfId="57" applyFont="1" applyFill="1" applyAlignment="1">
      <alignment horizontal="center" vertical="center"/>
    </xf>
    <xf numFmtId="0" fontId="21" fillId="7" borderId="12" xfId="57" applyFont="1" applyFill="1" applyBorder="1" applyAlignment="1">
      <alignment horizontal="center" vertical="center"/>
    </xf>
    <xf numFmtId="0" fontId="21" fillId="7" borderId="0" xfId="57" applyFont="1" applyFill="1" applyBorder="1" applyAlignment="1">
      <alignment horizontal="center" vertical="center"/>
    </xf>
    <xf numFmtId="0" fontId="8" fillId="10" borderId="40" xfId="57" applyFont="1" applyFill="1" applyBorder="1" applyAlignment="1">
      <alignment horizontal="center" vertical="center"/>
    </xf>
    <xf numFmtId="0" fontId="9" fillId="0" borderId="41" xfId="57" applyFont="1" applyBorder="1" applyAlignment="1">
      <alignment vertical="center"/>
    </xf>
    <xf numFmtId="0" fontId="13" fillId="11" borderId="0" xfId="57" applyFont="1" applyFill="1" applyAlignment="1">
      <alignment horizontal="right" vertical="center"/>
    </xf>
    <xf numFmtId="0" fontId="12" fillId="0" borderId="0" xfId="57" applyFont="1" applyAlignment="1">
      <alignment vertical="center"/>
    </xf>
    <xf numFmtId="1" fontId="8" fillId="10" borderId="26" xfId="57" applyNumberFormat="1" applyFont="1" applyFill="1" applyBorder="1" applyAlignment="1">
      <alignment horizontal="center" vertical="center"/>
    </xf>
    <xf numFmtId="1" fontId="8" fillId="10" borderId="27" xfId="57" applyNumberFormat="1" applyFont="1" applyFill="1" applyBorder="1" applyAlignment="1">
      <alignment horizontal="center" vertical="center"/>
    </xf>
    <xf numFmtId="1" fontId="8" fillId="10" borderId="28" xfId="57" applyNumberFormat="1" applyFont="1" applyFill="1" applyBorder="1" applyAlignment="1">
      <alignment horizontal="center" vertical="center"/>
    </xf>
    <xf numFmtId="0" fontId="22" fillId="11" borderId="0" xfId="57" applyFont="1" applyFill="1" applyAlignment="1">
      <alignment horizontal="center" vertical="center"/>
    </xf>
    <xf numFmtId="0" fontId="8" fillId="10" borderId="26" xfId="57" applyFont="1" applyFill="1" applyBorder="1" applyAlignment="1">
      <alignment horizontal="center" vertical="center"/>
    </xf>
    <xf numFmtId="0" fontId="9" fillId="0" borderId="29" xfId="57" applyFont="1" applyBorder="1" applyAlignment="1">
      <alignment vertical="center"/>
    </xf>
    <xf numFmtId="0" fontId="20" fillId="11" borderId="0" xfId="57" applyFont="1" applyFill="1" applyAlignment="1">
      <alignment horizontal="center" vertical="center"/>
    </xf>
    <xf numFmtId="0" fontId="11" fillId="8" borderId="26" xfId="57" applyNumberFormat="1" applyFont="1" applyFill="1" applyBorder="1" applyAlignment="1">
      <alignment horizontal="center" vertical="center" wrapText="1"/>
    </xf>
    <xf numFmtId="0" fontId="11" fillId="8" borderId="27" xfId="57" applyNumberFormat="1" applyFont="1" applyFill="1" applyBorder="1" applyAlignment="1">
      <alignment horizontal="center" vertical="center"/>
    </xf>
    <xf numFmtId="0" fontId="11" fillId="8" borderId="28" xfId="57" applyNumberFormat="1" applyFont="1" applyFill="1" applyBorder="1" applyAlignment="1">
      <alignment horizontal="center" vertical="center"/>
    </xf>
    <xf numFmtId="0" fontId="11" fillId="8" borderId="32" xfId="57" applyNumberFormat="1" applyFont="1" applyFill="1" applyBorder="1" applyAlignment="1">
      <alignment horizontal="center" vertical="center"/>
    </xf>
    <xf numFmtId="0" fontId="11" fillId="8" borderId="16" xfId="57" applyNumberFormat="1" applyFont="1" applyFill="1" applyBorder="1" applyAlignment="1">
      <alignment horizontal="center" vertical="center"/>
    </xf>
    <xf numFmtId="0" fontId="11" fillId="8" borderId="33" xfId="57" applyNumberFormat="1" applyFont="1" applyFill="1" applyBorder="1" applyAlignment="1">
      <alignment horizontal="center" vertical="center"/>
    </xf>
    <xf numFmtId="0" fontId="11" fillId="8" borderId="29" xfId="57" applyNumberFormat="1" applyFont="1" applyFill="1" applyBorder="1" applyAlignment="1">
      <alignment horizontal="center" vertical="center"/>
    </xf>
    <xf numFmtId="0" fontId="11" fillId="8" borderId="30" xfId="57" applyNumberFormat="1" applyFont="1" applyFill="1" applyBorder="1" applyAlignment="1">
      <alignment horizontal="center" vertical="center"/>
    </xf>
    <xf numFmtId="0" fontId="11" fillId="8" borderId="31" xfId="57" applyNumberFormat="1" applyFont="1" applyFill="1" applyBorder="1" applyAlignment="1">
      <alignment horizontal="center" vertical="center"/>
    </xf>
    <xf numFmtId="0" fontId="1"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11" fillId="8" borderId="44" xfId="57" applyNumberFormat="1" applyFont="1" applyFill="1" applyBorder="1" applyAlignment="1">
      <alignment horizontal="center" vertical="center"/>
    </xf>
    <xf numFmtId="0" fontId="11" fillId="8" borderId="45" xfId="57" applyNumberFormat="1" applyFont="1" applyFill="1" applyBorder="1" applyAlignment="1">
      <alignment horizontal="center" vertical="center"/>
    </xf>
    <xf numFmtId="0" fontId="11" fillId="8" borderId="46" xfId="57" applyNumberFormat="1" applyFont="1" applyFill="1" applyBorder="1" applyAlignment="1">
      <alignment horizontal="center" vertical="center"/>
    </xf>
    <xf numFmtId="0" fontId="11" fillId="0" borderId="40" xfId="57" applyNumberFormat="1" applyFont="1" applyBorder="1" applyAlignment="1">
      <alignment horizontal="center" vertical="center"/>
    </xf>
    <xf numFmtId="0" fontId="11" fillId="0" borderId="36" xfId="57" applyNumberFormat="1" applyFont="1" applyBorder="1" applyAlignment="1">
      <alignment horizontal="center" vertical="center"/>
    </xf>
    <xf numFmtId="0" fontId="11" fillId="0" borderId="41" xfId="57" applyNumberFormat="1" applyFont="1" applyBorder="1" applyAlignment="1">
      <alignment horizontal="center" vertical="center"/>
    </xf>
    <xf numFmtId="0" fontId="11" fillId="8" borderId="40" xfId="57" quotePrefix="1" applyNumberFormat="1" applyFont="1" applyFill="1" applyBorder="1" applyAlignment="1">
      <alignment horizontal="center" vertical="center"/>
    </xf>
    <xf numFmtId="0" fontId="11" fillId="8" borderId="36" xfId="57" quotePrefix="1" applyNumberFormat="1" applyFont="1" applyFill="1" applyBorder="1" applyAlignment="1">
      <alignment horizontal="center" vertical="center"/>
    </xf>
    <xf numFmtId="0" fontId="11" fillId="8" borderId="41" xfId="57" applyNumberFormat="1" applyFont="1" applyFill="1" applyBorder="1" applyAlignment="1">
      <alignment horizontal="center" vertical="center"/>
    </xf>
    <xf numFmtId="0" fontId="11" fillId="8" borderId="44" xfId="57" applyNumberFormat="1" applyFont="1" applyFill="1" applyBorder="1" applyAlignment="1">
      <alignment horizontal="center" vertical="center" wrapText="1"/>
    </xf>
    <xf numFmtId="0" fontId="11" fillId="8" borderId="45" xfId="57" applyNumberFormat="1" applyFont="1" applyFill="1" applyBorder="1" applyAlignment="1">
      <alignment horizontal="center" vertical="center"/>
    </xf>
    <xf numFmtId="0" fontId="11" fillId="8" borderId="46" xfId="57" applyNumberFormat="1" applyFont="1" applyFill="1" applyBorder="1" applyAlignment="1">
      <alignment horizontal="center" vertical="center"/>
    </xf>
    <xf numFmtId="0" fontId="11" fillId="8" borderId="47" xfId="57" applyNumberFormat="1" applyFont="1" applyFill="1" applyBorder="1" applyAlignment="1">
      <alignment horizontal="center" vertical="center"/>
    </xf>
    <xf numFmtId="0" fontId="11" fillId="8" borderId="48" xfId="57" applyNumberFormat="1" applyFont="1" applyFill="1" applyBorder="1" applyAlignment="1">
      <alignment horizontal="center" vertical="center"/>
    </xf>
    <xf numFmtId="0" fontId="11" fillId="8" borderId="43" xfId="57" quotePrefix="1" applyNumberFormat="1" applyFont="1" applyFill="1" applyBorder="1" applyAlignment="1">
      <alignment horizontal="center" vertical="center"/>
    </xf>
  </cellXfs>
  <cellStyles count="31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Normal" xfId="0" builtinId="0"/>
    <cellStyle name="Normal 2" xfId="57"/>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0000FF"/>
      <rgbColor rgb="00C0C0C0"/>
      <rgbColor rgb="00808080"/>
      <rgbColor rgb="00CCCCCC"/>
      <rgbColor rgb="000084D1"/>
      <rgbColor rgb="00FFFF00"/>
      <rgbColor rgb="00FFFFFF"/>
      <rgbColor rgb="00FF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externalLink" Target="externalLinks/externalLink1.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143936</xdr:colOff>
      <xdr:row>0</xdr:row>
      <xdr:rowOff>93137</xdr:rowOff>
    </xdr:from>
    <xdr:to>
      <xdr:col>5</xdr:col>
      <xdr:colOff>347138</xdr:colOff>
      <xdr:row>5</xdr:row>
      <xdr:rowOff>57859</xdr:rowOff>
    </xdr:to>
    <xdr:pic>
      <xdr:nvPicPr>
        <xdr:cNvPr id="3" name="Picture 1" descr="logotext_conv.jp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22322"/>
        <a:stretch/>
      </xdr:blipFill>
      <xdr:spPr bwMode="auto">
        <a:xfrm>
          <a:off x="2319869" y="93137"/>
          <a:ext cx="2616202" cy="726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1176868</xdr:colOff>
      <xdr:row>5</xdr:row>
      <xdr:rowOff>33634</xdr:rowOff>
    </xdr:from>
    <xdr:ext cx="4825999" cy="400110"/>
    <xdr:sp macro="" textlink="">
      <xdr:nvSpPr>
        <xdr:cNvPr id="2" name="Rectangle 1"/>
        <xdr:cNvSpPr/>
      </xdr:nvSpPr>
      <xdr:spPr>
        <a:xfrm>
          <a:off x="1176868" y="795634"/>
          <a:ext cx="4825999" cy="400110"/>
        </a:xfrm>
        <a:prstGeom prst="rect">
          <a:avLst/>
        </a:prstGeom>
        <a:noFill/>
      </xdr:spPr>
      <xdr:txBody>
        <a:bodyPr wrap="square" lIns="91440" tIns="45720" rIns="91440" bIns="45720">
          <a:spAutoFit/>
        </a:bodyPr>
        <a:lstStyle/>
        <a:p>
          <a:pPr algn="ctr"/>
          <a:r>
            <a:rPr lang="hu-HU" sz="20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6</a:t>
          </a:r>
          <a:r>
            <a:rPr lang="hu-HU" sz="2000" b="1" cap="none" spc="0" baseline="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 </a:t>
          </a:r>
          <a:r>
            <a:rPr lang="hu-HU" sz="20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hetes</a:t>
          </a:r>
          <a:r>
            <a:rPr lang="hu-HU" sz="2000" b="1" cap="none" spc="0" baseline="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 kezdő erőemelő program</a:t>
          </a:r>
          <a:endParaRPr lang="hu-HU" sz="20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8</xdr:col>
      <xdr:colOff>140608</xdr:colOff>
      <xdr:row>1</xdr:row>
      <xdr:rowOff>152401</xdr:rowOff>
    </xdr:from>
    <xdr:to>
      <xdr:col>15</xdr:col>
      <xdr:colOff>502860</xdr:colOff>
      <xdr:row>9</xdr:row>
      <xdr:rowOff>52209</xdr:rowOff>
    </xdr:to>
    <xdr:pic>
      <xdr:nvPicPr>
        <xdr:cNvPr id="2" name="Picture 1" descr="logotext_conv.jp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22322"/>
        <a:stretch/>
      </xdr:blipFill>
      <xdr:spPr bwMode="auto">
        <a:xfrm>
          <a:off x="6554108" y="241301"/>
          <a:ext cx="4908852" cy="13222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143936</xdr:colOff>
      <xdr:row>0</xdr:row>
      <xdr:rowOff>93137</xdr:rowOff>
    </xdr:from>
    <xdr:to>
      <xdr:col>5</xdr:col>
      <xdr:colOff>347138</xdr:colOff>
      <xdr:row>5</xdr:row>
      <xdr:rowOff>57859</xdr:rowOff>
    </xdr:to>
    <xdr:pic>
      <xdr:nvPicPr>
        <xdr:cNvPr id="2" name="Picture 1" descr="logotext_conv.jp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22322"/>
        <a:stretch/>
      </xdr:blipFill>
      <xdr:spPr bwMode="auto">
        <a:xfrm>
          <a:off x="2417236" y="93137"/>
          <a:ext cx="2616202" cy="726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1176868</xdr:colOff>
      <xdr:row>5</xdr:row>
      <xdr:rowOff>33634</xdr:rowOff>
    </xdr:from>
    <xdr:ext cx="4825999" cy="400110"/>
    <xdr:sp macro="" textlink="">
      <xdr:nvSpPr>
        <xdr:cNvPr id="3" name="Rectangle 2"/>
        <xdr:cNvSpPr/>
      </xdr:nvSpPr>
      <xdr:spPr>
        <a:xfrm>
          <a:off x="1176868" y="795634"/>
          <a:ext cx="4825999" cy="400110"/>
        </a:xfrm>
        <a:prstGeom prst="rect">
          <a:avLst/>
        </a:prstGeom>
        <a:noFill/>
      </xdr:spPr>
      <xdr:txBody>
        <a:bodyPr wrap="square" lIns="91440" tIns="45720" rIns="91440" bIns="45720">
          <a:spAutoFit/>
        </a:bodyPr>
        <a:lstStyle/>
        <a:p>
          <a:pPr algn="ctr"/>
          <a:r>
            <a:rPr lang="hu-HU" sz="20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6</a:t>
          </a:r>
          <a:r>
            <a:rPr lang="hu-HU" sz="2000" b="1" cap="none" spc="0" baseline="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 </a:t>
          </a:r>
          <a:r>
            <a:rPr lang="hu-HU" sz="20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hetes</a:t>
          </a:r>
          <a:r>
            <a:rPr lang="hu-HU" sz="2000" b="1" cap="none" spc="0" baseline="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 kezdő erőemelő program</a:t>
          </a:r>
          <a:endParaRPr lang="hu-HU" sz="20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book/Edz&#233;stervek%20t&#225;bl&#225;zat/Madcow/stronglifts-madcow-5x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tart Here"/>
      <sheetName val="Madcow Program"/>
    </sheetNames>
    <sheetDataSet>
      <sheetData sheetId="0">
        <row r="9">
          <cell r="E9">
            <v>0.125</v>
          </cell>
        </row>
        <row r="10">
          <cell r="E10">
            <v>0.125</v>
          </cell>
        </row>
        <row r="11">
          <cell r="E11">
            <v>0.125</v>
          </cell>
        </row>
        <row r="12">
          <cell r="E12">
            <v>0.125</v>
          </cell>
        </row>
        <row r="13">
          <cell r="E13">
            <v>0.125</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tabSelected="1" view="pageLayout" zoomScale="150" zoomScaleNormal="150" zoomScaleSheetLayoutView="100" zoomScalePageLayoutView="150" workbookViewId="0">
      <selection activeCell="B10" sqref="B10:H14"/>
    </sheetView>
  </sheetViews>
  <sheetFormatPr baseColWidth="10" defaultColWidth="9.1640625" defaultRowHeight="12" x14ac:dyDescent="0"/>
  <cols>
    <col min="1" max="1" width="16.6640625" style="1" customWidth="1"/>
    <col min="2" max="2" width="13.1640625" style="1" customWidth="1"/>
    <col min="3" max="3" width="11.6640625" style="1" customWidth="1"/>
    <col min="4" max="5" width="10" style="1" customWidth="1"/>
    <col min="6" max="7" width="10.83203125" style="1" customWidth="1"/>
    <col min="8" max="8" width="9.1640625" style="1" customWidth="1"/>
    <col min="9" max="16384" width="9.1640625" style="1"/>
  </cols>
  <sheetData>
    <row r="1" spans="1:8">
      <c r="A1" s="120"/>
      <c r="B1" s="120"/>
      <c r="C1" s="120"/>
      <c r="D1" s="120"/>
      <c r="E1" s="120"/>
      <c r="F1" s="120"/>
      <c r="G1" s="120"/>
      <c r="H1" s="120"/>
    </row>
    <row r="2" spans="1:8">
      <c r="A2" s="120"/>
      <c r="B2" s="120"/>
      <c r="C2" s="120"/>
      <c r="D2" s="120"/>
      <c r="E2" s="120"/>
      <c r="F2" s="120"/>
      <c r="G2" s="120"/>
      <c r="H2" s="120"/>
    </row>
    <row r="3" spans="1:8">
      <c r="A3" s="120"/>
      <c r="B3" s="120"/>
      <c r="C3" s="120"/>
      <c r="D3" s="120"/>
      <c r="E3" s="120"/>
      <c r="F3" s="120"/>
      <c r="G3" s="120"/>
      <c r="H3" s="120"/>
    </row>
    <row r="4" spans="1:8">
      <c r="A4" s="120"/>
      <c r="B4" s="120"/>
      <c r="C4" s="120"/>
      <c r="D4" s="120"/>
      <c r="E4" s="120"/>
      <c r="F4" s="120"/>
      <c r="G4" s="120"/>
      <c r="H4" s="120"/>
    </row>
    <row r="5" spans="1:8">
      <c r="A5" s="120"/>
      <c r="B5" s="120"/>
      <c r="C5" s="120"/>
      <c r="D5" s="120"/>
      <c r="E5" s="120"/>
      <c r="F5" s="120"/>
      <c r="G5" s="120"/>
      <c r="H5" s="120"/>
    </row>
    <row r="6" spans="1:8">
      <c r="A6" s="120"/>
      <c r="B6" s="120"/>
      <c r="C6" s="120"/>
      <c r="D6" s="120"/>
      <c r="E6" s="120"/>
      <c r="F6" s="120"/>
      <c r="G6" s="120"/>
      <c r="H6" s="120"/>
    </row>
    <row r="7" spans="1:8">
      <c r="A7" s="120"/>
      <c r="B7" s="120"/>
      <c r="C7" s="120"/>
      <c r="D7" s="120"/>
      <c r="E7" s="120"/>
      <c r="F7" s="120"/>
      <c r="G7" s="120"/>
      <c r="H7" s="120"/>
    </row>
    <row r="8" spans="1:8">
      <c r="A8" s="4"/>
      <c r="B8" s="4"/>
      <c r="C8" s="4"/>
      <c r="D8" s="4"/>
      <c r="E8" s="4"/>
      <c r="F8" s="4"/>
      <c r="G8" s="4"/>
      <c r="H8" s="4"/>
    </row>
    <row r="9" spans="1:8" ht="13" thickBot="1">
      <c r="A9" s="5"/>
      <c r="B9" s="5"/>
      <c r="C9" s="5"/>
      <c r="D9" s="5"/>
      <c r="E9" s="5"/>
      <c r="F9" s="5"/>
      <c r="G9" s="5"/>
      <c r="H9" s="5"/>
    </row>
    <row r="10" spans="1:8" ht="26" customHeight="1">
      <c r="A10" s="121" t="s">
        <v>4</v>
      </c>
      <c r="B10" s="111" t="s">
        <v>55</v>
      </c>
      <c r="C10" s="112"/>
      <c r="D10" s="112"/>
      <c r="E10" s="112"/>
      <c r="F10" s="112"/>
      <c r="G10" s="112"/>
      <c r="H10" s="113"/>
    </row>
    <row r="11" spans="1:8" ht="26" customHeight="1">
      <c r="A11" s="122"/>
      <c r="B11" s="114"/>
      <c r="C11" s="115"/>
      <c r="D11" s="115"/>
      <c r="E11" s="115"/>
      <c r="F11" s="115"/>
      <c r="G11" s="115"/>
      <c r="H11" s="116"/>
    </row>
    <row r="12" spans="1:8" ht="26" customHeight="1">
      <c r="A12" s="122"/>
      <c r="B12" s="114"/>
      <c r="C12" s="115"/>
      <c r="D12" s="115"/>
      <c r="E12" s="115"/>
      <c r="F12" s="115"/>
      <c r="G12" s="115"/>
      <c r="H12" s="116"/>
    </row>
    <row r="13" spans="1:8" ht="26" customHeight="1">
      <c r="A13" s="122"/>
      <c r="B13" s="114"/>
      <c r="C13" s="115"/>
      <c r="D13" s="115"/>
      <c r="E13" s="115"/>
      <c r="F13" s="115"/>
      <c r="G13" s="115"/>
      <c r="H13" s="116"/>
    </row>
    <row r="14" spans="1:8" ht="26" customHeight="1" thickBot="1">
      <c r="A14" s="123"/>
      <c r="B14" s="117"/>
      <c r="C14" s="118"/>
      <c r="D14" s="118"/>
      <c r="E14" s="118"/>
      <c r="F14" s="118"/>
      <c r="G14" s="118"/>
      <c r="H14" s="119"/>
    </row>
    <row r="15" spans="1:8" ht="13" thickBot="1">
      <c r="A15" s="2"/>
      <c r="B15" s="2"/>
      <c r="C15" s="2"/>
      <c r="D15" s="2"/>
      <c r="E15" s="2"/>
      <c r="F15" s="2"/>
      <c r="G15" s="2"/>
      <c r="H15" s="2"/>
    </row>
    <row r="16" spans="1:8" ht="24" customHeight="1">
      <c r="A16" s="121" t="s">
        <v>5</v>
      </c>
      <c r="B16" s="111" t="s">
        <v>54</v>
      </c>
      <c r="C16" s="112"/>
      <c r="D16" s="112"/>
      <c r="E16" s="112"/>
      <c r="F16" s="112"/>
      <c r="G16" s="112"/>
      <c r="H16" s="113"/>
    </row>
    <row r="17" spans="1:8" ht="24" customHeight="1">
      <c r="A17" s="122"/>
      <c r="B17" s="114"/>
      <c r="C17" s="115"/>
      <c r="D17" s="115"/>
      <c r="E17" s="115"/>
      <c r="F17" s="115"/>
      <c r="G17" s="115"/>
      <c r="H17" s="116"/>
    </row>
    <row r="18" spans="1:8" ht="24" customHeight="1">
      <c r="A18" s="122"/>
      <c r="B18" s="114"/>
      <c r="C18" s="115"/>
      <c r="D18" s="115"/>
      <c r="E18" s="115"/>
      <c r="F18" s="115"/>
      <c r="G18" s="115"/>
      <c r="H18" s="116"/>
    </row>
    <row r="19" spans="1:8" ht="24" customHeight="1">
      <c r="A19" s="122"/>
      <c r="B19" s="114"/>
      <c r="C19" s="115"/>
      <c r="D19" s="115"/>
      <c r="E19" s="115"/>
      <c r="F19" s="115"/>
      <c r="G19" s="115"/>
      <c r="H19" s="116"/>
    </row>
    <row r="20" spans="1:8" ht="3" customHeight="1">
      <c r="A20" s="122"/>
      <c r="B20" s="114"/>
      <c r="C20" s="115"/>
      <c r="D20" s="115"/>
      <c r="E20" s="115"/>
      <c r="F20" s="115"/>
      <c r="G20" s="115"/>
      <c r="H20" s="116"/>
    </row>
    <row r="21" spans="1:8" ht="1" customHeight="1">
      <c r="A21" s="122"/>
      <c r="B21" s="114"/>
      <c r="C21" s="115"/>
      <c r="D21" s="115"/>
      <c r="E21" s="115"/>
      <c r="F21" s="115"/>
      <c r="G21" s="115"/>
      <c r="H21" s="116"/>
    </row>
    <row r="22" spans="1:8" ht="24" customHeight="1" thickBot="1">
      <c r="A22" s="123"/>
      <c r="B22" s="117"/>
      <c r="C22" s="118"/>
      <c r="D22" s="118"/>
      <c r="E22" s="118"/>
      <c r="F22" s="118"/>
      <c r="G22" s="118"/>
      <c r="H22" s="119"/>
    </row>
    <row r="23" spans="1:8" ht="13" thickBot="1"/>
    <row r="24" spans="1:8" s="2" customFormat="1" ht="13" thickBot="1">
      <c r="A24" s="108" t="s">
        <v>56</v>
      </c>
      <c r="B24" s="7" t="s">
        <v>6</v>
      </c>
      <c r="C24" s="8" t="s">
        <v>9</v>
      </c>
      <c r="D24" s="9" t="s">
        <v>7</v>
      </c>
      <c r="E24" s="10" t="s">
        <v>8</v>
      </c>
      <c r="F24" s="10" t="s">
        <v>0</v>
      </c>
      <c r="G24" s="6"/>
    </row>
    <row r="25" spans="1:8" ht="24.75" customHeight="1">
      <c r="A25" s="109"/>
      <c r="B25" s="11" t="s">
        <v>1</v>
      </c>
      <c r="C25" s="13">
        <v>100</v>
      </c>
      <c r="D25" s="14">
        <v>1</v>
      </c>
      <c r="E25" s="14">
        <v>10</v>
      </c>
      <c r="F25" s="15">
        <f>IFERROR(FLOOR(C25/(INDEX(RPE!$A$1:$K$9,MATCH(E25,RPE!$A$1:$A$9,0),MATCH(D25,RPE!$A$1:$K$1,0))/100),2.5),"")</f>
        <v>100</v>
      </c>
      <c r="G25" s="22"/>
      <c r="H25" s="23"/>
    </row>
    <row r="26" spans="1:8" ht="24.75" customHeight="1">
      <c r="A26" s="109"/>
      <c r="B26" s="11" t="s">
        <v>2</v>
      </c>
      <c r="C26" s="13">
        <v>75</v>
      </c>
      <c r="D26" s="14">
        <v>1</v>
      </c>
      <c r="E26" s="14">
        <v>10</v>
      </c>
      <c r="F26" s="15">
        <f>IFERROR(FLOOR(C26/(INDEX(RPE!$A$1:$K$9,MATCH(E26,RPE!$A$1:$A$9,0),MATCH(D26,RPE!$A$1:$K$1,0))/100),2.5),"")</f>
        <v>75</v>
      </c>
      <c r="G26" s="22"/>
      <c r="H26" s="23"/>
    </row>
    <row r="27" spans="1:8" ht="24.75" customHeight="1" thickBot="1">
      <c r="A27" s="110"/>
      <c r="B27" s="12" t="s">
        <v>3</v>
      </c>
      <c r="C27" s="16">
        <v>120</v>
      </c>
      <c r="D27" s="17">
        <v>1</v>
      </c>
      <c r="E27" s="17">
        <v>10</v>
      </c>
      <c r="F27" s="18">
        <f>IFERROR(FLOOR(C27/(INDEX(RPE!$A$1:$K$9,MATCH(E27,RPE!$A$1:$A$9,0),MATCH(D27,RPE!$A$1:$K$1,0))/100),2.5),"")</f>
        <v>120</v>
      </c>
      <c r="G27" s="22"/>
      <c r="H27" s="23"/>
    </row>
    <row r="28" spans="1:8">
      <c r="A28" s="2"/>
      <c r="B28" s="2"/>
      <c r="C28" s="2"/>
      <c r="D28" s="2"/>
      <c r="E28" s="2"/>
      <c r="F28" s="2"/>
      <c r="G28" s="2"/>
      <c r="H28" s="2"/>
    </row>
  </sheetData>
  <mergeCells count="6">
    <mergeCell ref="A24:A27"/>
    <mergeCell ref="B10:H14"/>
    <mergeCell ref="A1:H7"/>
    <mergeCell ref="A10:A14"/>
    <mergeCell ref="A16:A22"/>
    <mergeCell ref="B16:H22"/>
  </mergeCells>
  <phoneticPr fontId="3" type="noConversion"/>
  <pageMargins left="0.08" right="0.08" top="0.75000000000000011" bottom="3.1496062992125988E-3" header="0.30000000000000004" footer="0"/>
  <pageSetup paperSize="9" scale="97" orientation="portrait"/>
  <headerFooter>
    <oddHeader>&amp;Cwww.powerbuilder.hu</oddHeader>
  </headerFooter>
  <drawing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election activeCell="D15" sqref="D15"/>
    </sheetView>
  </sheetViews>
  <sheetFormatPr baseColWidth="10" defaultRowHeight="12" x14ac:dyDescent="0"/>
  <sheetData>
    <row r="1" spans="1:11" ht="16">
      <c r="A1" s="19"/>
      <c r="B1" s="20">
        <v>1</v>
      </c>
      <c r="C1" s="20">
        <v>2</v>
      </c>
      <c r="D1" s="20">
        <v>3</v>
      </c>
      <c r="E1" s="20">
        <v>4</v>
      </c>
      <c r="F1" s="20">
        <v>5</v>
      </c>
      <c r="G1" s="20">
        <v>6</v>
      </c>
      <c r="H1" s="20">
        <v>7</v>
      </c>
      <c r="I1" s="20">
        <v>8</v>
      </c>
      <c r="J1" s="20">
        <v>9</v>
      </c>
      <c r="K1" s="20">
        <v>10</v>
      </c>
    </row>
    <row r="2" spans="1:11" ht="15">
      <c r="A2" s="20">
        <v>10</v>
      </c>
      <c r="B2" s="20">
        <v>100</v>
      </c>
      <c r="C2" s="21">
        <v>96</v>
      </c>
      <c r="D2" s="21">
        <v>92</v>
      </c>
      <c r="E2" s="21">
        <v>89</v>
      </c>
      <c r="F2" s="21">
        <v>86</v>
      </c>
      <c r="G2" s="21">
        <v>84</v>
      </c>
      <c r="H2" s="21">
        <v>81</v>
      </c>
      <c r="I2" s="21">
        <v>79</v>
      </c>
      <c r="J2" s="21">
        <v>76</v>
      </c>
      <c r="K2" s="21">
        <v>74</v>
      </c>
    </row>
    <row r="3" spans="1:11" ht="15">
      <c r="A3" s="20">
        <v>9.5</v>
      </c>
      <c r="B3" s="21">
        <v>98</v>
      </c>
      <c r="C3" s="21">
        <v>94</v>
      </c>
      <c r="D3" s="21">
        <v>91</v>
      </c>
      <c r="E3" s="21">
        <v>88</v>
      </c>
      <c r="F3" s="21">
        <v>85</v>
      </c>
      <c r="G3" s="21">
        <v>82</v>
      </c>
      <c r="H3" s="21">
        <v>80</v>
      </c>
      <c r="I3" s="21">
        <v>77</v>
      </c>
      <c r="J3" s="21">
        <v>75</v>
      </c>
      <c r="K3" s="21">
        <v>72</v>
      </c>
    </row>
    <row r="4" spans="1:11" ht="15">
      <c r="A4" s="20">
        <v>9</v>
      </c>
      <c r="B4" s="21">
        <v>96</v>
      </c>
      <c r="C4" s="21">
        <v>92</v>
      </c>
      <c r="D4" s="21">
        <v>89</v>
      </c>
      <c r="E4" s="21">
        <v>86</v>
      </c>
      <c r="F4" s="21">
        <v>84</v>
      </c>
      <c r="G4" s="21">
        <v>81</v>
      </c>
      <c r="H4" s="21">
        <v>79</v>
      </c>
      <c r="I4" s="21">
        <v>76</v>
      </c>
      <c r="J4" s="21">
        <v>74</v>
      </c>
      <c r="K4" s="21">
        <v>71</v>
      </c>
    </row>
    <row r="5" spans="1:11" ht="15">
      <c r="A5" s="20">
        <v>8.5</v>
      </c>
      <c r="B5" s="21">
        <v>94</v>
      </c>
      <c r="C5" s="21">
        <v>91</v>
      </c>
      <c r="D5" s="21">
        <v>88</v>
      </c>
      <c r="E5" s="21">
        <v>85</v>
      </c>
      <c r="F5" s="21">
        <v>82</v>
      </c>
      <c r="G5" s="21">
        <v>80</v>
      </c>
      <c r="H5" s="21">
        <v>77</v>
      </c>
      <c r="I5" s="21">
        <v>75</v>
      </c>
      <c r="J5" s="21">
        <v>72</v>
      </c>
      <c r="K5" s="21">
        <v>69</v>
      </c>
    </row>
    <row r="6" spans="1:11" ht="15">
      <c r="A6" s="20">
        <v>8</v>
      </c>
      <c r="B6" s="21">
        <v>92</v>
      </c>
      <c r="C6" s="21">
        <v>89</v>
      </c>
      <c r="D6" s="21">
        <v>86</v>
      </c>
      <c r="E6" s="21">
        <v>84</v>
      </c>
      <c r="F6" s="21">
        <v>81</v>
      </c>
      <c r="G6" s="21">
        <v>79</v>
      </c>
      <c r="H6" s="21">
        <v>76</v>
      </c>
      <c r="I6" s="21">
        <v>74</v>
      </c>
      <c r="J6" s="21">
        <v>71</v>
      </c>
      <c r="K6" s="21">
        <v>68</v>
      </c>
    </row>
    <row r="7" spans="1:11" ht="15">
      <c r="A7" s="20">
        <v>7.5</v>
      </c>
      <c r="B7" s="21">
        <v>91</v>
      </c>
      <c r="C7" s="21">
        <v>88</v>
      </c>
      <c r="D7" s="21">
        <v>85</v>
      </c>
      <c r="E7" s="21">
        <v>82</v>
      </c>
      <c r="F7" s="21">
        <v>80</v>
      </c>
      <c r="G7" s="21">
        <v>77</v>
      </c>
      <c r="H7" s="21">
        <v>75</v>
      </c>
      <c r="I7" s="21">
        <v>72</v>
      </c>
      <c r="J7" s="21">
        <v>69</v>
      </c>
      <c r="K7" s="21">
        <v>67</v>
      </c>
    </row>
    <row r="8" spans="1:11" ht="15">
      <c r="A8" s="20">
        <v>7</v>
      </c>
      <c r="B8" s="21">
        <v>89</v>
      </c>
      <c r="C8" s="21">
        <v>86</v>
      </c>
      <c r="D8" s="21">
        <v>84</v>
      </c>
      <c r="E8" s="21">
        <v>81</v>
      </c>
      <c r="F8" s="21">
        <v>79</v>
      </c>
      <c r="G8" s="21">
        <v>76</v>
      </c>
      <c r="H8" s="21">
        <v>74</v>
      </c>
      <c r="I8" s="21">
        <v>71</v>
      </c>
      <c r="J8" s="21">
        <v>68</v>
      </c>
      <c r="K8" s="21">
        <v>65</v>
      </c>
    </row>
    <row r="9" spans="1:11" ht="15">
      <c r="A9" s="20">
        <v>6.5</v>
      </c>
      <c r="B9" s="21">
        <v>88</v>
      </c>
      <c r="C9" s="21">
        <v>85</v>
      </c>
      <c r="D9" s="21">
        <v>82</v>
      </c>
      <c r="E9" s="21">
        <v>80</v>
      </c>
      <c r="F9" s="21">
        <v>77</v>
      </c>
      <c r="G9" s="21">
        <v>75</v>
      </c>
      <c r="H9" s="21">
        <v>72</v>
      </c>
      <c r="I9" s="21">
        <v>69</v>
      </c>
      <c r="J9" s="21">
        <v>67</v>
      </c>
      <c r="K9" s="21">
        <v>64</v>
      </c>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66CCFF"/>
    <pageSetUpPr fitToPage="1"/>
  </sheetPr>
  <dimension ref="A1:X41"/>
  <sheetViews>
    <sheetView showGridLines="0" view="pageLayout" topLeftCell="D22" workbookViewId="0">
      <selection activeCell="S30" sqref="S30"/>
    </sheetView>
  </sheetViews>
  <sheetFormatPr baseColWidth="10" defaultColWidth="14.5" defaultRowHeight="15.75" customHeight="1" x14ac:dyDescent="0"/>
  <cols>
    <col min="1" max="1" width="1.5" style="75" customWidth="1"/>
    <col min="2" max="2" width="10.6640625" style="75" customWidth="1"/>
    <col min="3" max="3" width="4.33203125" style="75" customWidth="1"/>
    <col min="4" max="4" width="5.1640625" style="75" customWidth="1"/>
    <col min="5" max="5" width="36.1640625" style="75" customWidth="1"/>
    <col min="6" max="6" width="7" style="75" customWidth="1"/>
    <col min="7" max="7" width="9.1640625" style="75" customWidth="1"/>
    <col min="8" max="8" width="10.1640625" style="75" customWidth="1"/>
    <col min="9" max="9" width="7" style="75" customWidth="1"/>
    <col min="10" max="10" width="9.1640625" style="75" customWidth="1"/>
    <col min="11" max="11" width="10.1640625" style="75" customWidth="1"/>
    <col min="12" max="12" width="7" style="75" customWidth="1"/>
    <col min="13" max="13" width="9.1640625" style="75" customWidth="1"/>
    <col min="14" max="14" width="10.1640625" style="75" customWidth="1"/>
    <col min="15" max="15" width="7" style="75" customWidth="1"/>
    <col min="16" max="16" width="9.1640625" style="75" customWidth="1"/>
    <col min="17" max="17" width="10.1640625" style="75" customWidth="1"/>
    <col min="18" max="18" width="7" style="75" customWidth="1"/>
    <col min="19" max="19" width="9.1640625" style="75" customWidth="1"/>
    <col min="20" max="20" width="10.1640625" style="75" customWidth="1"/>
    <col min="21" max="21" width="7" style="75" customWidth="1"/>
    <col min="22" max="22" width="9.1640625" style="75" customWidth="1"/>
    <col min="23" max="23" width="10.1640625" style="75" customWidth="1"/>
    <col min="24" max="24" width="2.33203125" style="75" customWidth="1"/>
    <col min="25" max="16384" width="14.5" style="75"/>
  </cols>
  <sheetData>
    <row r="1" spans="1:24" ht="7.5" customHeight="1">
      <c r="A1" s="38"/>
      <c r="B1" s="44"/>
      <c r="C1" s="44"/>
      <c r="D1" s="25"/>
      <c r="E1" s="26"/>
      <c r="F1" s="43"/>
      <c r="G1" s="26"/>
      <c r="H1" s="26"/>
      <c r="I1" s="25"/>
      <c r="J1" s="25"/>
      <c r="K1" s="25"/>
      <c r="L1" s="25"/>
      <c r="M1" s="25"/>
      <c r="N1" s="25"/>
      <c r="O1" s="25"/>
      <c r="P1" s="25"/>
      <c r="Q1" s="25"/>
      <c r="R1" s="25"/>
      <c r="S1" s="25"/>
      <c r="T1" s="25"/>
      <c r="U1" s="25"/>
      <c r="V1" s="25"/>
      <c r="W1" s="25"/>
    </row>
    <row r="2" spans="1:24" ht="13.5" customHeight="1">
      <c r="A2" s="38"/>
      <c r="B2" s="134" t="s">
        <v>27</v>
      </c>
      <c r="C2" s="134"/>
      <c r="D2" s="134"/>
      <c r="E2" s="134"/>
      <c r="F2" s="31"/>
      <c r="G2" s="30"/>
      <c r="H2" s="30"/>
      <c r="I2" s="29"/>
      <c r="J2" s="29"/>
      <c r="K2" s="29"/>
      <c r="L2" s="29"/>
      <c r="M2" s="29"/>
      <c r="N2" s="29"/>
      <c r="O2" s="129"/>
      <c r="P2" s="130"/>
      <c r="Q2" s="130"/>
      <c r="R2" s="129"/>
      <c r="S2" s="130"/>
      <c r="T2" s="130"/>
      <c r="U2" s="134" t="s">
        <v>28</v>
      </c>
      <c r="V2" s="134"/>
      <c r="W2" s="134"/>
      <c r="X2" s="76"/>
    </row>
    <row r="3" spans="1:24" ht="13.5" customHeight="1">
      <c r="A3" s="38"/>
      <c r="B3" s="134"/>
      <c r="C3" s="134"/>
      <c r="D3" s="134"/>
      <c r="E3" s="134"/>
      <c r="F3" s="31"/>
      <c r="G3" s="30"/>
      <c r="H3" s="30"/>
      <c r="I3" s="29"/>
      <c r="J3" s="29"/>
      <c r="K3" s="29"/>
      <c r="L3" s="29"/>
      <c r="M3" s="29"/>
      <c r="N3" s="29"/>
      <c r="O3" s="29"/>
      <c r="P3" s="29"/>
      <c r="Q3" s="29"/>
      <c r="R3" s="29"/>
      <c r="S3" s="29"/>
      <c r="T3" s="29"/>
      <c r="U3" s="134"/>
      <c r="V3" s="134"/>
      <c r="W3" s="134"/>
      <c r="X3" s="76"/>
    </row>
    <row r="4" spans="1:24" ht="13.5" customHeight="1">
      <c r="A4" s="38"/>
      <c r="B4" s="37"/>
      <c r="C4" s="37"/>
      <c r="D4" s="29"/>
      <c r="E4" s="30"/>
      <c r="F4" s="31"/>
      <c r="G4" s="30"/>
      <c r="H4" s="30"/>
      <c r="I4" s="29"/>
      <c r="J4" s="29"/>
      <c r="K4" s="29"/>
      <c r="L4" s="29"/>
      <c r="M4" s="29"/>
      <c r="N4" s="29"/>
      <c r="O4" s="29"/>
      <c r="P4" s="29"/>
      <c r="Q4" s="29"/>
      <c r="R4" s="29"/>
      <c r="S4" s="29"/>
      <c r="T4" s="29"/>
      <c r="U4" s="29"/>
      <c r="V4" s="29"/>
      <c r="W4" s="29"/>
      <c r="X4" s="76"/>
    </row>
    <row r="5" spans="1:24" ht="13.5" customHeight="1">
      <c r="A5" s="38"/>
      <c r="B5" s="37"/>
      <c r="C5" s="37"/>
      <c r="D5" s="29"/>
      <c r="E5" s="30"/>
      <c r="F5" s="31"/>
      <c r="G5" s="30"/>
      <c r="H5" s="30"/>
      <c r="I5" s="29"/>
      <c r="J5" s="29"/>
      <c r="K5" s="29"/>
      <c r="L5" s="29"/>
      <c r="M5" s="29"/>
      <c r="N5" s="29"/>
      <c r="O5" s="29"/>
      <c r="P5" s="29"/>
      <c r="Q5" s="29"/>
      <c r="R5" s="29"/>
      <c r="S5" s="29"/>
      <c r="T5" s="29"/>
      <c r="U5" s="29"/>
      <c r="V5" s="29"/>
      <c r="W5" s="29"/>
      <c r="X5" s="76"/>
    </row>
    <row r="6" spans="1:24" ht="13.5" customHeight="1">
      <c r="A6" s="38"/>
      <c r="B6" s="37"/>
      <c r="C6" s="37"/>
      <c r="D6" s="29"/>
      <c r="E6" s="30"/>
      <c r="F6" s="42"/>
      <c r="G6" s="41"/>
      <c r="H6" s="41"/>
      <c r="I6" s="36"/>
      <c r="J6" s="36"/>
      <c r="K6" s="36"/>
      <c r="L6" s="36"/>
      <c r="M6" s="36"/>
      <c r="N6" s="36"/>
      <c r="O6" s="36"/>
      <c r="P6" s="36"/>
      <c r="Q6" s="36"/>
      <c r="R6" s="36"/>
      <c r="S6" s="36"/>
      <c r="T6" s="36"/>
      <c r="U6" s="36"/>
      <c r="V6" s="36"/>
      <c r="W6" s="36"/>
      <c r="X6" s="76"/>
    </row>
    <row r="7" spans="1:24" ht="13.5" customHeight="1">
      <c r="A7" s="38"/>
      <c r="B7" s="37"/>
      <c r="C7" s="37"/>
      <c r="D7" s="29"/>
      <c r="E7" s="30"/>
      <c r="F7" s="42"/>
      <c r="G7" s="41"/>
      <c r="H7" s="41"/>
      <c r="I7" s="36"/>
      <c r="J7" s="36"/>
      <c r="K7" s="36"/>
      <c r="L7" s="36"/>
      <c r="M7" s="36"/>
      <c r="N7" s="36"/>
      <c r="O7" s="36"/>
      <c r="P7" s="36"/>
      <c r="Q7" s="36"/>
      <c r="R7" s="36"/>
      <c r="S7" s="36"/>
      <c r="T7" s="36"/>
      <c r="U7" s="36"/>
      <c r="V7" s="36"/>
      <c r="W7" s="36"/>
      <c r="X7" s="76"/>
    </row>
    <row r="8" spans="1:24" ht="21" customHeight="1">
      <c r="A8" s="38"/>
      <c r="B8" s="37"/>
      <c r="C8" s="37"/>
      <c r="D8" s="29"/>
      <c r="E8" s="30"/>
      <c r="F8" s="42"/>
      <c r="G8" s="41"/>
      <c r="H8" s="41"/>
      <c r="I8" s="36"/>
      <c r="J8" s="36"/>
      <c r="K8" s="36"/>
      <c r="L8" s="36"/>
      <c r="M8" s="36"/>
      <c r="N8" s="36"/>
      <c r="O8" s="36"/>
      <c r="P8" s="36"/>
      <c r="Q8" s="36"/>
      <c r="R8" s="36"/>
      <c r="S8" s="36"/>
      <c r="T8" s="36"/>
      <c r="U8" s="36"/>
      <c r="V8" s="36"/>
      <c r="W8" s="36"/>
      <c r="X8" s="76"/>
    </row>
    <row r="9" spans="1:24" ht="13.5" customHeight="1">
      <c r="A9" s="38"/>
      <c r="B9" s="37"/>
      <c r="C9" s="37"/>
      <c r="D9" s="29"/>
      <c r="E9" s="30"/>
      <c r="F9" s="31"/>
      <c r="G9" s="36"/>
      <c r="H9" s="36"/>
      <c r="I9" s="137"/>
      <c r="J9" s="137"/>
      <c r="K9" s="137"/>
      <c r="L9" s="40"/>
      <c r="M9" s="39"/>
      <c r="N9" s="39"/>
      <c r="O9" s="39"/>
      <c r="P9" s="39"/>
      <c r="Q9" s="39"/>
      <c r="R9" s="39"/>
      <c r="S9" s="39"/>
      <c r="T9" s="39"/>
      <c r="U9" s="39"/>
      <c r="V9" s="39"/>
      <c r="W9" s="39"/>
      <c r="X9" s="76"/>
    </row>
    <row r="10" spans="1:24" ht="13.5" customHeight="1">
      <c r="A10" s="38"/>
      <c r="B10" s="37"/>
      <c r="C10" s="37"/>
      <c r="D10" s="29"/>
      <c r="E10" s="30"/>
      <c r="F10" s="36"/>
      <c r="G10" s="36"/>
      <c r="H10" s="36"/>
      <c r="I10" s="35"/>
      <c r="J10" s="34"/>
      <c r="K10" s="34"/>
      <c r="L10" s="29"/>
      <c r="M10" s="29"/>
      <c r="N10" s="29"/>
      <c r="O10" s="29"/>
      <c r="P10" s="29"/>
      <c r="Q10" s="29"/>
      <c r="R10" s="29"/>
      <c r="S10" s="29"/>
      <c r="T10" s="29"/>
      <c r="U10" s="29"/>
      <c r="V10" s="29"/>
      <c r="W10" s="29"/>
      <c r="X10" s="76"/>
    </row>
    <row r="11" spans="1:24" ht="7.5" customHeight="1" thickBot="1">
      <c r="A11" s="33"/>
      <c r="B11" s="32"/>
      <c r="C11" s="32"/>
      <c r="D11" s="29"/>
      <c r="E11" s="30"/>
      <c r="F11" s="31"/>
      <c r="G11" s="30"/>
      <c r="H11" s="30"/>
      <c r="I11" s="29"/>
      <c r="J11" s="29"/>
      <c r="K11" s="29"/>
      <c r="L11" s="29"/>
      <c r="M11" s="29"/>
      <c r="N11" s="29"/>
      <c r="O11" s="29"/>
      <c r="P11" s="29"/>
      <c r="Q11" s="29"/>
      <c r="R11" s="29"/>
      <c r="S11" s="29"/>
      <c r="T11" s="29"/>
      <c r="U11" s="29"/>
      <c r="V11" s="29"/>
      <c r="W11" s="29"/>
      <c r="X11" s="76"/>
    </row>
    <row r="12" spans="1:24" ht="21" customHeight="1">
      <c r="A12" s="28"/>
      <c r="B12" s="95"/>
      <c r="C12" s="96"/>
      <c r="D12" s="135" t="s">
        <v>10</v>
      </c>
      <c r="E12" s="127" t="s">
        <v>6</v>
      </c>
      <c r="F12" s="131" t="s">
        <v>11</v>
      </c>
      <c r="G12" s="132"/>
      <c r="H12" s="133"/>
      <c r="I12" s="131" t="s">
        <v>12</v>
      </c>
      <c r="J12" s="132"/>
      <c r="K12" s="133"/>
      <c r="L12" s="131" t="s">
        <v>13</v>
      </c>
      <c r="M12" s="132"/>
      <c r="N12" s="133"/>
      <c r="O12" s="131" t="s">
        <v>14</v>
      </c>
      <c r="P12" s="132"/>
      <c r="Q12" s="133"/>
      <c r="R12" s="131" t="s">
        <v>30</v>
      </c>
      <c r="S12" s="132"/>
      <c r="T12" s="133"/>
      <c r="U12" s="131" t="s">
        <v>48</v>
      </c>
      <c r="V12" s="132"/>
      <c r="W12" s="133"/>
      <c r="X12" s="76"/>
    </row>
    <row r="13" spans="1:24" ht="21" customHeight="1" thickBot="1">
      <c r="A13" s="28"/>
      <c r="B13" s="73"/>
      <c r="C13" s="96"/>
      <c r="D13" s="136"/>
      <c r="E13" s="128"/>
      <c r="F13" s="56" t="s">
        <v>15</v>
      </c>
      <c r="G13" s="46" t="s">
        <v>16</v>
      </c>
      <c r="H13" s="47" t="s">
        <v>9</v>
      </c>
      <c r="I13" s="56" t="s">
        <v>15</v>
      </c>
      <c r="J13" s="46" t="s">
        <v>16</v>
      </c>
      <c r="K13" s="47" t="s">
        <v>9</v>
      </c>
      <c r="L13" s="56" t="s">
        <v>15</v>
      </c>
      <c r="M13" s="46" t="s">
        <v>16</v>
      </c>
      <c r="N13" s="47" t="s">
        <v>9</v>
      </c>
      <c r="O13" s="56" t="s">
        <v>15</v>
      </c>
      <c r="P13" s="46" t="s">
        <v>16</v>
      </c>
      <c r="Q13" s="47" t="s">
        <v>9</v>
      </c>
      <c r="R13" s="56" t="s">
        <v>15</v>
      </c>
      <c r="S13" s="46" t="s">
        <v>16</v>
      </c>
      <c r="T13" s="47" t="s">
        <v>9</v>
      </c>
      <c r="U13" s="56" t="s">
        <v>15</v>
      </c>
      <c r="V13" s="46" t="s">
        <v>16</v>
      </c>
      <c r="W13" s="47" t="s">
        <v>9</v>
      </c>
      <c r="X13" s="76"/>
    </row>
    <row r="14" spans="1:24" ht="23" customHeight="1">
      <c r="A14" s="27"/>
      <c r="B14" s="124" t="s">
        <v>17</v>
      </c>
      <c r="C14" s="126"/>
      <c r="D14" s="78" t="s">
        <v>18</v>
      </c>
      <c r="E14" s="97" t="s">
        <v>1</v>
      </c>
      <c r="F14" s="79">
        <v>3</v>
      </c>
      <c r="G14" s="80">
        <v>5</v>
      </c>
      <c r="H14" s="98">
        <f>IFERROR(FLOOR(SQMAX*0.75,2.5),"")</f>
        <v>75</v>
      </c>
      <c r="I14" s="79">
        <v>4</v>
      </c>
      <c r="J14" s="80">
        <v>5</v>
      </c>
      <c r="K14" s="99" t="str">
        <f>IFERROR(FLOOR(IF(ISNUMBER(G15),IF(G15&gt;7,H14*1.05,IF(G15&gt;5,H14*1.025,H14)),"?"),2.5),"?")</f>
        <v>?</v>
      </c>
      <c r="L14" s="79">
        <v>4</v>
      </c>
      <c r="M14" s="80">
        <v>5</v>
      </c>
      <c r="N14" s="99" t="str">
        <f>IFERROR(FLOOR(IF(ISNUMBER(J15),IF(J15&gt;7,K14*1.05,IF(J15&gt;5,K14*1.025,K14)),"?"),2.5),"?")</f>
        <v>?</v>
      </c>
      <c r="O14" s="79">
        <v>4</v>
      </c>
      <c r="P14" s="80">
        <v>5</v>
      </c>
      <c r="Q14" s="99" t="str">
        <f>IFERROR(FLOOR(IF(ISNUMBER(M15),IF(M15&gt;7,N14*1.05,IF(M15&gt;5,N14*1.025,N14)),"?"),2.5),"?")</f>
        <v>?</v>
      </c>
      <c r="R14" s="79">
        <v>4</v>
      </c>
      <c r="S14" s="80">
        <v>3</v>
      </c>
      <c r="T14" s="99" t="str">
        <f>IFERROR(FLOOR(IF(ISNUMBER(P15),IF(P15&gt;7,Q14*1.1,IF(P15&gt;5,Q14*1.05,Q14)),"?"),2.5),"?")</f>
        <v>?</v>
      </c>
      <c r="U14" s="79">
        <v>4</v>
      </c>
      <c r="V14" s="80">
        <v>3</v>
      </c>
      <c r="W14" s="99" t="str">
        <f>IFERROR(FLOOR(T14*0.8,2.5),"?")</f>
        <v>?</v>
      </c>
      <c r="X14" s="76"/>
    </row>
    <row r="15" spans="1:24" ht="23" customHeight="1">
      <c r="A15" s="27"/>
      <c r="B15" s="124"/>
      <c r="C15" s="126"/>
      <c r="D15" s="51" t="s">
        <v>18</v>
      </c>
      <c r="E15" s="82" t="s">
        <v>40</v>
      </c>
      <c r="F15" s="59">
        <v>1</v>
      </c>
      <c r="G15" s="74" t="s">
        <v>29</v>
      </c>
      <c r="H15" s="60">
        <f>IFERROR(FLOOR(SQMAX*0.75,2.5),"")</f>
        <v>75</v>
      </c>
      <c r="I15" s="59">
        <v>1</v>
      </c>
      <c r="J15" s="74" t="s">
        <v>29</v>
      </c>
      <c r="K15" s="52" t="str">
        <f>K14</f>
        <v>?</v>
      </c>
      <c r="L15" s="59">
        <v>1</v>
      </c>
      <c r="M15" s="74" t="s">
        <v>29</v>
      </c>
      <c r="N15" s="52" t="str">
        <f>N14</f>
        <v>?</v>
      </c>
      <c r="O15" s="59">
        <v>1</v>
      </c>
      <c r="P15" s="74" t="s">
        <v>29</v>
      </c>
      <c r="Q15" s="52" t="str">
        <f>Q14</f>
        <v>?</v>
      </c>
      <c r="R15" s="59">
        <v>1</v>
      </c>
      <c r="S15" s="74" t="s">
        <v>29</v>
      </c>
      <c r="T15" s="52" t="str">
        <f>T14</f>
        <v>?</v>
      </c>
      <c r="U15" s="141" t="s">
        <v>24</v>
      </c>
      <c r="V15" s="142"/>
      <c r="W15" s="143"/>
      <c r="X15" s="76"/>
    </row>
    <row r="16" spans="1:24" ht="23" customHeight="1">
      <c r="A16" s="27"/>
      <c r="B16" s="124"/>
      <c r="C16" s="126"/>
      <c r="D16" s="51" t="s">
        <v>19</v>
      </c>
      <c r="E16" s="82" t="s">
        <v>38</v>
      </c>
      <c r="F16" s="59">
        <v>4</v>
      </c>
      <c r="G16" s="45">
        <v>3</v>
      </c>
      <c r="H16" s="60">
        <f>IFERROR(FLOOR(BPMAX*0.65,2.5),"")</f>
        <v>47.5</v>
      </c>
      <c r="I16" s="59">
        <v>5</v>
      </c>
      <c r="J16" s="45">
        <v>3</v>
      </c>
      <c r="K16" s="60">
        <f>H16+2.5</f>
        <v>50</v>
      </c>
      <c r="L16" s="59">
        <v>5</v>
      </c>
      <c r="M16" s="45">
        <v>3</v>
      </c>
      <c r="N16" s="60">
        <f>K16+2.5</f>
        <v>52.5</v>
      </c>
      <c r="O16" s="59">
        <v>5</v>
      </c>
      <c r="P16" s="45">
        <v>2</v>
      </c>
      <c r="Q16" s="60">
        <f>N16+2.5</f>
        <v>55</v>
      </c>
      <c r="R16" s="59">
        <v>5</v>
      </c>
      <c r="S16" s="45">
        <v>2</v>
      </c>
      <c r="T16" s="60">
        <f>Q16+2.5</f>
        <v>57.5</v>
      </c>
      <c r="U16" s="59">
        <v>4</v>
      </c>
      <c r="V16" s="45">
        <v>2</v>
      </c>
      <c r="W16" s="60">
        <f>T16+2.5</f>
        <v>60</v>
      </c>
      <c r="X16" s="76"/>
    </row>
    <row r="17" spans="1:24" ht="23" customHeight="1">
      <c r="A17" s="27"/>
      <c r="B17" s="124"/>
      <c r="C17" s="126"/>
      <c r="D17" s="51" t="s">
        <v>21</v>
      </c>
      <c r="E17" s="82" t="s">
        <v>20</v>
      </c>
      <c r="F17" s="59">
        <v>3</v>
      </c>
      <c r="G17" s="45">
        <v>5</v>
      </c>
      <c r="H17" s="60">
        <f>IFERROR(FLOOR(DLMAX*0.6,2.5),"")</f>
        <v>70</v>
      </c>
      <c r="I17" s="59">
        <v>3</v>
      </c>
      <c r="J17" s="45">
        <v>5</v>
      </c>
      <c r="K17" s="53">
        <f>H17+5</f>
        <v>75</v>
      </c>
      <c r="L17" s="59">
        <v>3</v>
      </c>
      <c r="M17" s="45">
        <v>5</v>
      </c>
      <c r="N17" s="53">
        <f>K17+5</f>
        <v>80</v>
      </c>
      <c r="O17" s="59">
        <v>3</v>
      </c>
      <c r="P17" s="45">
        <v>5</v>
      </c>
      <c r="Q17" s="53">
        <f>N17+5</f>
        <v>85</v>
      </c>
      <c r="R17" s="59">
        <v>3</v>
      </c>
      <c r="S17" s="45">
        <v>5</v>
      </c>
      <c r="T17" s="53">
        <f>Q17+5</f>
        <v>90</v>
      </c>
      <c r="U17" s="59">
        <v>3</v>
      </c>
      <c r="V17" s="45">
        <v>4</v>
      </c>
      <c r="W17" s="52">
        <f>IFERROR(FLOOR(T17*0.8,2.5),"?")</f>
        <v>70</v>
      </c>
      <c r="X17" s="76"/>
    </row>
    <row r="18" spans="1:24" ht="23" customHeight="1">
      <c r="A18" s="27"/>
      <c r="B18" s="124"/>
      <c r="C18" s="126"/>
      <c r="D18" s="51" t="s">
        <v>36</v>
      </c>
      <c r="E18" s="82" t="s">
        <v>34</v>
      </c>
      <c r="F18" s="59">
        <v>3</v>
      </c>
      <c r="G18" s="45">
        <v>12</v>
      </c>
      <c r="H18" s="60" t="s">
        <v>29</v>
      </c>
      <c r="I18" s="59">
        <v>3</v>
      </c>
      <c r="J18" s="81">
        <v>12</v>
      </c>
      <c r="K18" s="60" t="s">
        <v>29</v>
      </c>
      <c r="L18" s="59">
        <v>3</v>
      </c>
      <c r="M18" s="81">
        <v>10</v>
      </c>
      <c r="N18" s="60" t="s">
        <v>29</v>
      </c>
      <c r="O18" s="59">
        <v>3</v>
      </c>
      <c r="P18" s="81">
        <v>10</v>
      </c>
      <c r="Q18" s="60" t="s">
        <v>29</v>
      </c>
      <c r="R18" s="59">
        <v>3</v>
      </c>
      <c r="S18" s="81">
        <v>8</v>
      </c>
      <c r="T18" s="60" t="s">
        <v>29</v>
      </c>
      <c r="U18" s="59">
        <v>2</v>
      </c>
      <c r="V18" s="81">
        <v>8</v>
      </c>
      <c r="W18" s="60" t="s">
        <v>29</v>
      </c>
      <c r="X18" s="76"/>
    </row>
    <row r="19" spans="1:24" ht="23" customHeight="1" thickBot="1">
      <c r="A19" s="27"/>
      <c r="B19" s="124"/>
      <c r="C19" s="126"/>
      <c r="D19" s="54" t="s">
        <v>37</v>
      </c>
      <c r="E19" s="83" t="s">
        <v>52</v>
      </c>
      <c r="F19" s="61">
        <v>3</v>
      </c>
      <c r="G19" s="55">
        <v>12</v>
      </c>
      <c r="H19" s="62" t="s">
        <v>29</v>
      </c>
      <c r="I19" s="61">
        <v>3</v>
      </c>
      <c r="J19" s="55">
        <v>12</v>
      </c>
      <c r="K19" s="62" t="s">
        <v>29</v>
      </c>
      <c r="L19" s="61">
        <v>3</v>
      </c>
      <c r="M19" s="55">
        <v>10</v>
      </c>
      <c r="N19" s="62" t="s">
        <v>29</v>
      </c>
      <c r="O19" s="61">
        <v>3</v>
      </c>
      <c r="P19" s="55">
        <v>10</v>
      </c>
      <c r="Q19" s="62" t="s">
        <v>29</v>
      </c>
      <c r="R19" s="61">
        <v>3</v>
      </c>
      <c r="S19" s="55">
        <v>8</v>
      </c>
      <c r="T19" s="62" t="s">
        <v>29</v>
      </c>
      <c r="U19" s="61">
        <v>2</v>
      </c>
      <c r="V19" s="55">
        <v>8</v>
      </c>
      <c r="W19" s="62" t="s">
        <v>29</v>
      </c>
      <c r="X19" s="76"/>
    </row>
    <row r="20" spans="1:24" ht="15" customHeight="1" thickBot="1">
      <c r="A20" s="27"/>
      <c r="B20" s="73"/>
      <c r="C20" s="73"/>
      <c r="D20" s="63"/>
      <c r="E20" s="84"/>
      <c r="F20" s="64"/>
      <c r="G20" s="65"/>
      <c r="H20" s="66"/>
      <c r="I20" s="64"/>
      <c r="J20" s="65"/>
      <c r="K20" s="67"/>
      <c r="L20" s="64"/>
      <c r="M20" s="65"/>
      <c r="N20" s="67"/>
      <c r="O20" s="64"/>
      <c r="P20" s="65"/>
      <c r="Q20" s="67"/>
      <c r="R20" s="64"/>
      <c r="S20" s="65"/>
      <c r="T20" s="67"/>
      <c r="U20" s="64"/>
      <c r="V20" s="65"/>
      <c r="W20" s="67"/>
      <c r="X20" s="76"/>
    </row>
    <row r="21" spans="1:24" ht="23" customHeight="1">
      <c r="A21" s="27"/>
      <c r="B21" s="124" t="s">
        <v>25</v>
      </c>
      <c r="C21" s="126"/>
      <c r="D21" s="48" t="s">
        <v>18</v>
      </c>
      <c r="E21" s="92" t="s">
        <v>1</v>
      </c>
      <c r="F21" s="57">
        <v>3</v>
      </c>
      <c r="G21" s="102">
        <v>8</v>
      </c>
      <c r="H21" s="152">
        <f>IFERROR(FLOOR(SQMAX*0.7,2.5),"")</f>
        <v>70</v>
      </c>
      <c r="I21" s="57">
        <v>4</v>
      </c>
      <c r="J21" s="102">
        <v>8</v>
      </c>
      <c r="K21" s="155">
        <f>H21+2.5</f>
        <v>72.5</v>
      </c>
      <c r="L21" s="57">
        <v>4</v>
      </c>
      <c r="M21" s="102">
        <v>8</v>
      </c>
      <c r="N21" s="155">
        <f>K21+2.5</f>
        <v>75</v>
      </c>
      <c r="O21" s="57">
        <v>4</v>
      </c>
      <c r="P21" s="102">
        <v>8</v>
      </c>
      <c r="Q21" s="155">
        <f>N21+2.5</f>
        <v>77.5</v>
      </c>
      <c r="R21" s="57">
        <v>4</v>
      </c>
      <c r="S21" s="102">
        <v>6</v>
      </c>
      <c r="T21" s="50">
        <f>Q21+2.5</f>
        <v>80</v>
      </c>
      <c r="U21" s="158" t="s">
        <v>50</v>
      </c>
      <c r="V21" s="139"/>
      <c r="W21" s="140"/>
      <c r="X21" s="76"/>
    </row>
    <row r="22" spans="1:24" ht="23" customHeight="1">
      <c r="A22" s="27"/>
      <c r="B22" s="124"/>
      <c r="C22" s="126"/>
      <c r="D22" s="51" t="s">
        <v>19</v>
      </c>
      <c r="E22" s="82" t="s">
        <v>2</v>
      </c>
      <c r="F22" s="103">
        <v>3</v>
      </c>
      <c r="G22" s="104">
        <v>5</v>
      </c>
      <c r="H22" s="153">
        <f>IFERROR(FLOOR(BPMAX*0.75,2.5),"")</f>
        <v>55</v>
      </c>
      <c r="I22" s="103">
        <v>4</v>
      </c>
      <c r="J22" s="104">
        <v>5</v>
      </c>
      <c r="K22" s="156" t="str">
        <f>IFERROR(FLOOR(IF(ISNUMBER(G23),IF(G23&gt;7,H22*1.05,IF(G23&gt;5,H22*1.025,H22)),"?"),2.5),"?")</f>
        <v>?</v>
      </c>
      <c r="L22" s="103">
        <v>4</v>
      </c>
      <c r="M22" s="104">
        <v>5</v>
      </c>
      <c r="N22" s="156" t="str">
        <f>IFERROR(FLOOR(IF(ISNUMBER(J23),IF(J23&gt;7,K22*1.05,IF(J23&gt;5,K22*1.025,K22)),"?"),2.5),"?")</f>
        <v>?</v>
      </c>
      <c r="O22" s="77">
        <v>4</v>
      </c>
      <c r="P22" s="104">
        <v>5</v>
      </c>
      <c r="Q22" s="156" t="str">
        <f>IFERROR(FLOOR(IF(ISNUMBER(M23),IF(M23&gt;7,N22*1.05,IF(M23&gt;5,N22*1.025,N22)),"?"),2.5),"?")</f>
        <v>?</v>
      </c>
      <c r="R22" s="77">
        <v>4</v>
      </c>
      <c r="S22" s="104">
        <v>3</v>
      </c>
      <c r="T22" s="52" t="str">
        <f>IFERROR(FLOOR(IF(ISNUMBER(P23),IF(P23&gt;7,Q22*1.1,IF(P23&gt;5,Q22*1.05,Q22)),"?"),2.5),"?")</f>
        <v>?</v>
      </c>
      <c r="U22" s="159"/>
      <c r="V22" s="142"/>
      <c r="W22" s="143"/>
      <c r="X22" s="76"/>
    </row>
    <row r="23" spans="1:24" ht="23" customHeight="1">
      <c r="A23" s="27"/>
      <c r="B23" s="124"/>
      <c r="C23" s="126"/>
      <c r="D23" s="51" t="s">
        <v>19</v>
      </c>
      <c r="E23" s="82" t="s">
        <v>41</v>
      </c>
      <c r="F23" s="103">
        <v>1</v>
      </c>
      <c r="G23" s="74" t="s">
        <v>29</v>
      </c>
      <c r="H23" s="153">
        <f>H22</f>
        <v>55</v>
      </c>
      <c r="I23" s="103">
        <v>1</v>
      </c>
      <c r="J23" s="74" t="s">
        <v>29</v>
      </c>
      <c r="K23" s="156" t="str">
        <f>K22</f>
        <v>?</v>
      </c>
      <c r="L23" s="103">
        <v>1</v>
      </c>
      <c r="M23" s="74" t="s">
        <v>29</v>
      </c>
      <c r="N23" s="156" t="str">
        <f>N22</f>
        <v>?</v>
      </c>
      <c r="O23" s="77">
        <v>1</v>
      </c>
      <c r="P23" s="74" t="s">
        <v>29</v>
      </c>
      <c r="Q23" s="156" t="str">
        <f>Q22</f>
        <v>?</v>
      </c>
      <c r="R23" s="77">
        <v>1</v>
      </c>
      <c r="S23" s="74" t="s">
        <v>29</v>
      </c>
      <c r="T23" s="52" t="str">
        <f>T22</f>
        <v>?</v>
      </c>
      <c r="U23" s="159"/>
      <c r="V23" s="142"/>
      <c r="W23" s="143"/>
      <c r="X23" s="76"/>
    </row>
    <row r="24" spans="1:24" ht="23" customHeight="1">
      <c r="A24" s="27"/>
      <c r="B24" s="124"/>
      <c r="C24" s="126"/>
      <c r="D24" s="51" t="s">
        <v>35</v>
      </c>
      <c r="E24" s="82" t="s">
        <v>31</v>
      </c>
      <c r="F24" s="103">
        <v>3</v>
      </c>
      <c r="G24" s="104">
        <v>10</v>
      </c>
      <c r="H24" s="153" t="s">
        <v>29</v>
      </c>
      <c r="I24" s="103">
        <v>4</v>
      </c>
      <c r="J24" s="104">
        <v>10</v>
      </c>
      <c r="K24" s="153" t="s">
        <v>29</v>
      </c>
      <c r="L24" s="103">
        <v>4</v>
      </c>
      <c r="M24" s="104">
        <v>8</v>
      </c>
      <c r="N24" s="153" t="s">
        <v>29</v>
      </c>
      <c r="O24" s="103">
        <v>4</v>
      </c>
      <c r="P24" s="104">
        <v>8</v>
      </c>
      <c r="Q24" s="153" t="s">
        <v>29</v>
      </c>
      <c r="R24" s="103">
        <v>4</v>
      </c>
      <c r="S24" s="104">
        <v>6</v>
      </c>
      <c r="T24" s="60" t="s">
        <v>29</v>
      </c>
      <c r="U24" s="159"/>
      <c r="V24" s="142"/>
      <c r="W24" s="143"/>
      <c r="X24" s="76"/>
    </row>
    <row r="25" spans="1:24" ht="23" customHeight="1">
      <c r="A25" s="27"/>
      <c r="B25" s="124"/>
      <c r="C25" s="126"/>
      <c r="D25" s="51" t="s">
        <v>33</v>
      </c>
      <c r="E25" s="82" t="s">
        <v>43</v>
      </c>
      <c r="F25" s="103">
        <v>3</v>
      </c>
      <c r="G25" s="104">
        <v>10</v>
      </c>
      <c r="H25" s="153" t="s">
        <v>29</v>
      </c>
      <c r="I25" s="103">
        <v>4</v>
      </c>
      <c r="J25" s="104">
        <v>10</v>
      </c>
      <c r="K25" s="153" t="s">
        <v>29</v>
      </c>
      <c r="L25" s="103">
        <v>4</v>
      </c>
      <c r="M25" s="104">
        <v>8</v>
      </c>
      <c r="N25" s="153" t="s">
        <v>29</v>
      </c>
      <c r="O25" s="103">
        <v>4</v>
      </c>
      <c r="P25" s="104">
        <v>8</v>
      </c>
      <c r="Q25" s="153" t="s">
        <v>29</v>
      </c>
      <c r="R25" s="103">
        <v>4</v>
      </c>
      <c r="S25" s="104">
        <v>6</v>
      </c>
      <c r="T25" s="60" t="s">
        <v>29</v>
      </c>
      <c r="U25" s="159"/>
      <c r="V25" s="142"/>
      <c r="W25" s="143"/>
      <c r="X25" s="76"/>
    </row>
    <row r="26" spans="1:24" ht="23" customHeight="1" thickBot="1">
      <c r="A26" s="27"/>
      <c r="B26" s="124"/>
      <c r="C26" s="126"/>
      <c r="D26" s="54" t="s">
        <v>23</v>
      </c>
      <c r="E26" s="83" t="s">
        <v>46</v>
      </c>
      <c r="F26" s="105">
        <v>3</v>
      </c>
      <c r="G26" s="106" t="s">
        <v>47</v>
      </c>
      <c r="H26" s="154" t="s">
        <v>22</v>
      </c>
      <c r="I26" s="105">
        <v>3</v>
      </c>
      <c r="J26" s="106" t="s">
        <v>47</v>
      </c>
      <c r="K26" s="154" t="s">
        <v>22</v>
      </c>
      <c r="L26" s="105">
        <v>3</v>
      </c>
      <c r="M26" s="106" t="s">
        <v>47</v>
      </c>
      <c r="N26" s="157" t="s">
        <v>22</v>
      </c>
      <c r="O26" s="105">
        <v>3</v>
      </c>
      <c r="P26" s="106" t="s">
        <v>47</v>
      </c>
      <c r="Q26" s="157" t="s">
        <v>22</v>
      </c>
      <c r="R26" s="105">
        <v>3</v>
      </c>
      <c r="S26" s="106" t="s">
        <v>47</v>
      </c>
      <c r="T26" s="107" t="s">
        <v>22</v>
      </c>
      <c r="U26" s="160"/>
      <c r="V26" s="145"/>
      <c r="W26" s="146"/>
      <c r="X26" s="76"/>
    </row>
    <row r="27" spans="1:24" ht="15" customHeight="1" thickBot="1">
      <c r="A27" s="27"/>
      <c r="B27" s="68"/>
      <c r="C27" s="69"/>
      <c r="D27" s="63"/>
      <c r="E27" s="84"/>
      <c r="F27" s="64"/>
      <c r="G27" s="65"/>
      <c r="H27" s="66"/>
      <c r="I27" s="64"/>
      <c r="J27" s="65"/>
      <c r="K27" s="66"/>
      <c r="L27" s="64"/>
      <c r="M27" s="65"/>
      <c r="N27" s="67"/>
      <c r="O27" s="64"/>
      <c r="P27" s="65"/>
      <c r="Q27" s="67"/>
      <c r="R27" s="64"/>
      <c r="S27" s="65"/>
      <c r="T27" s="67"/>
      <c r="U27" s="64" t="s">
        <v>49</v>
      </c>
      <c r="V27" s="65"/>
      <c r="W27" s="67"/>
      <c r="X27" s="76"/>
    </row>
    <row r="28" spans="1:24" ht="23" customHeight="1">
      <c r="A28" s="27"/>
      <c r="B28" s="124" t="s">
        <v>26</v>
      </c>
      <c r="C28" s="125"/>
      <c r="D28" s="48" t="s">
        <v>18</v>
      </c>
      <c r="E28" s="92" t="s">
        <v>39</v>
      </c>
      <c r="F28" s="57">
        <v>4</v>
      </c>
      <c r="G28" s="49">
        <v>3</v>
      </c>
      <c r="H28" s="58">
        <f>IFERROR(FLOOR(SQMAX*0.65,2.5),"")</f>
        <v>65</v>
      </c>
      <c r="I28" s="93">
        <v>5</v>
      </c>
      <c r="J28" s="94">
        <v>3</v>
      </c>
      <c r="K28" s="161">
        <f>H28+2.5</f>
        <v>67.5</v>
      </c>
      <c r="L28" s="149">
        <v>5</v>
      </c>
      <c r="M28" s="49">
        <v>3</v>
      </c>
      <c r="N28" s="162">
        <f>K28+2.5</f>
        <v>70</v>
      </c>
      <c r="O28" s="57">
        <v>5</v>
      </c>
      <c r="P28" s="102">
        <v>2</v>
      </c>
      <c r="Q28" s="161">
        <f>N28+2.5</f>
        <v>72.5</v>
      </c>
      <c r="R28" s="149">
        <v>5</v>
      </c>
      <c r="S28" s="49">
        <v>2</v>
      </c>
      <c r="T28" s="162">
        <f>Q28+2.5</f>
        <v>75</v>
      </c>
      <c r="U28" s="138" t="s">
        <v>51</v>
      </c>
      <c r="V28" s="139"/>
      <c r="W28" s="140"/>
      <c r="X28" s="76"/>
    </row>
    <row r="29" spans="1:24" ht="23" customHeight="1">
      <c r="A29" s="27"/>
      <c r="B29" s="124"/>
      <c r="C29" s="125"/>
      <c r="D29" s="51" t="s">
        <v>19</v>
      </c>
      <c r="E29" s="82" t="s">
        <v>2</v>
      </c>
      <c r="F29" s="59">
        <v>3</v>
      </c>
      <c r="G29" s="45">
        <v>8</v>
      </c>
      <c r="H29" s="60">
        <f>IFERROR(FLOOR(BPMAX*0.7,2.5),"")</f>
        <v>52.5</v>
      </c>
      <c r="I29" s="103">
        <v>4</v>
      </c>
      <c r="J29" s="104">
        <v>8</v>
      </c>
      <c r="K29" s="52">
        <f>H29+2.5</f>
        <v>55</v>
      </c>
      <c r="L29" s="150">
        <v>4</v>
      </c>
      <c r="M29" s="45">
        <v>8</v>
      </c>
      <c r="N29" s="156">
        <f>K29+2.5</f>
        <v>57.5</v>
      </c>
      <c r="O29" s="103">
        <v>4</v>
      </c>
      <c r="P29" s="104">
        <v>8</v>
      </c>
      <c r="Q29" s="52">
        <f>N29+2.5</f>
        <v>60</v>
      </c>
      <c r="R29" s="150">
        <v>4</v>
      </c>
      <c r="S29" s="45">
        <v>6</v>
      </c>
      <c r="T29" s="156">
        <f>Q29+2.5</f>
        <v>62.5</v>
      </c>
      <c r="U29" s="141"/>
      <c r="V29" s="142"/>
      <c r="W29" s="143"/>
      <c r="X29" s="76"/>
    </row>
    <row r="30" spans="1:24" ht="23" customHeight="1">
      <c r="A30" s="27"/>
      <c r="B30" s="124"/>
      <c r="C30" s="125"/>
      <c r="D30" s="51" t="s">
        <v>21</v>
      </c>
      <c r="E30" s="82" t="s">
        <v>3</v>
      </c>
      <c r="F30" s="59">
        <v>3</v>
      </c>
      <c r="G30" s="45">
        <v>5</v>
      </c>
      <c r="H30" s="60">
        <f>IFERROR(FLOOR(DLMAX*0.7,2.5),"")</f>
        <v>82.5</v>
      </c>
      <c r="I30" s="103">
        <v>4</v>
      </c>
      <c r="J30" s="104">
        <v>5</v>
      </c>
      <c r="K30" s="99" t="str">
        <f>IFERROR(FLOOR(IF(ISNUMBER(G31),IF(G31&gt;7,H30*1.05,IF(G31&gt;5,H30*1.025,H30)),"?"),2.5),"?")</f>
        <v>?</v>
      </c>
      <c r="L30" s="150">
        <v>4</v>
      </c>
      <c r="M30" s="45">
        <v>5</v>
      </c>
      <c r="N30" s="163" t="str">
        <f>IFERROR(FLOOR(IF(ISNUMBER(J31),IF(J31&gt;7,K30*1.05,IF(J31&gt;5,K30*1.025,K30)),"?"),2.5),"?")</f>
        <v>?</v>
      </c>
      <c r="O30" s="103">
        <v>4</v>
      </c>
      <c r="P30" s="104">
        <v>5</v>
      </c>
      <c r="Q30" s="99" t="str">
        <f>IFERROR(FLOOR(IF(ISNUMBER(M31),IF(M31&gt;7,N30*1.05,IF(M31&gt;5,N30*1.025,N30)),"?"),2.5),"?")</f>
        <v>?</v>
      </c>
      <c r="R30" s="150">
        <v>4</v>
      </c>
      <c r="S30" s="45">
        <v>3</v>
      </c>
      <c r="T30" s="163" t="str">
        <f>IFERROR(FLOOR(IF(ISNUMBER(P31),IF(P31&gt;7,Q30*1.1,IF(P31&gt;5,Q30*1.05,Q30)),"?"),2.5),"?")</f>
        <v>?</v>
      </c>
      <c r="U30" s="141"/>
      <c r="V30" s="142"/>
      <c r="W30" s="143"/>
      <c r="X30" s="76"/>
    </row>
    <row r="31" spans="1:24" ht="23" customHeight="1">
      <c r="A31" s="27"/>
      <c r="B31" s="124"/>
      <c r="C31" s="125"/>
      <c r="D31" s="51" t="s">
        <v>21</v>
      </c>
      <c r="E31" s="82" t="s">
        <v>42</v>
      </c>
      <c r="F31" s="59">
        <v>1</v>
      </c>
      <c r="G31" s="74" t="s">
        <v>29</v>
      </c>
      <c r="H31" s="60">
        <f>H30</f>
        <v>82.5</v>
      </c>
      <c r="I31" s="103">
        <v>1</v>
      </c>
      <c r="J31" s="74" t="s">
        <v>29</v>
      </c>
      <c r="K31" s="60" t="str">
        <f>K30</f>
        <v>?</v>
      </c>
      <c r="L31" s="150">
        <v>1</v>
      </c>
      <c r="M31" s="74" t="s">
        <v>29</v>
      </c>
      <c r="N31" s="153" t="str">
        <f>N30</f>
        <v>?</v>
      </c>
      <c r="O31" s="103">
        <v>1</v>
      </c>
      <c r="P31" s="74" t="s">
        <v>29</v>
      </c>
      <c r="Q31" s="60" t="str">
        <f>Q30</f>
        <v>?</v>
      </c>
      <c r="R31" s="150">
        <v>1</v>
      </c>
      <c r="S31" s="74" t="s">
        <v>29</v>
      </c>
      <c r="T31" s="153" t="str">
        <f>T30</f>
        <v>?</v>
      </c>
      <c r="U31" s="141"/>
      <c r="V31" s="142"/>
      <c r="W31" s="143"/>
      <c r="X31" s="76"/>
    </row>
    <row r="32" spans="1:24" ht="23" customHeight="1">
      <c r="A32" s="27"/>
      <c r="B32" s="124"/>
      <c r="C32" s="125"/>
      <c r="D32" s="51" t="s">
        <v>36</v>
      </c>
      <c r="E32" s="82" t="s">
        <v>44</v>
      </c>
      <c r="F32" s="59">
        <v>3</v>
      </c>
      <c r="G32" s="45">
        <v>12</v>
      </c>
      <c r="H32" s="60" t="s">
        <v>29</v>
      </c>
      <c r="I32" s="103">
        <v>3</v>
      </c>
      <c r="J32" s="104">
        <v>12</v>
      </c>
      <c r="K32" s="60" t="s">
        <v>29</v>
      </c>
      <c r="L32" s="150">
        <v>3</v>
      </c>
      <c r="M32" s="45">
        <v>10</v>
      </c>
      <c r="N32" s="153" t="s">
        <v>29</v>
      </c>
      <c r="O32" s="103">
        <v>3</v>
      </c>
      <c r="P32" s="104">
        <v>10</v>
      </c>
      <c r="Q32" s="60" t="s">
        <v>29</v>
      </c>
      <c r="R32" s="150">
        <v>3</v>
      </c>
      <c r="S32" s="45">
        <v>8</v>
      </c>
      <c r="T32" s="153" t="s">
        <v>29</v>
      </c>
      <c r="U32" s="141"/>
      <c r="V32" s="142"/>
      <c r="W32" s="143"/>
      <c r="X32" s="76"/>
    </row>
    <row r="33" spans="1:24" ht="23" customHeight="1" thickBot="1">
      <c r="A33" s="27"/>
      <c r="B33" s="124"/>
      <c r="C33" s="125"/>
      <c r="D33" s="54" t="s">
        <v>37</v>
      </c>
      <c r="E33" s="83" t="s">
        <v>32</v>
      </c>
      <c r="F33" s="61">
        <v>3</v>
      </c>
      <c r="G33" s="55" t="s">
        <v>45</v>
      </c>
      <c r="H33" s="62" t="s">
        <v>24</v>
      </c>
      <c r="I33" s="105">
        <v>3</v>
      </c>
      <c r="J33" s="106" t="s">
        <v>45</v>
      </c>
      <c r="K33" s="62" t="s">
        <v>24</v>
      </c>
      <c r="L33" s="151">
        <v>3</v>
      </c>
      <c r="M33" s="55" t="s">
        <v>45</v>
      </c>
      <c r="N33" s="154" t="s">
        <v>24</v>
      </c>
      <c r="O33" s="105">
        <v>3</v>
      </c>
      <c r="P33" s="106" t="s">
        <v>45</v>
      </c>
      <c r="Q33" s="62" t="s">
        <v>24</v>
      </c>
      <c r="R33" s="151">
        <v>3</v>
      </c>
      <c r="S33" s="55" t="s">
        <v>45</v>
      </c>
      <c r="T33" s="154" t="s">
        <v>24</v>
      </c>
      <c r="U33" s="144"/>
      <c r="V33" s="145"/>
      <c r="W33" s="146"/>
      <c r="X33" s="76"/>
    </row>
    <row r="34" spans="1:24" ht="16" customHeight="1" thickBot="1">
      <c r="A34" s="24"/>
      <c r="B34" s="70"/>
      <c r="C34" s="70"/>
      <c r="D34" s="71"/>
      <c r="E34" s="72"/>
      <c r="F34" s="85"/>
      <c r="G34" s="86"/>
      <c r="H34" s="87"/>
      <c r="I34" s="88"/>
      <c r="J34" s="89"/>
      <c r="K34" s="90"/>
      <c r="L34" s="88"/>
      <c r="M34" s="89"/>
      <c r="N34" s="90"/>
      <c r="O34" s="88"/>
      <c r="P34" s="89"/>
      <c r="Q34" s="91"/>
      <c r="R34" s="88"/>
      <c r="S34" s="89"/>
      <c r="T34" s="91"/>
      <c r="U34" s="88"/>
      <c r="V34" s="89"/>
      <c r="W34" s="91"/>
      <c r="X34" s="76"/>
    </row>
    <row r="41" spans="1:24" ht="15.75" customHeight="1">
      <c r="K41" s="101"/>
    </row>
  </sheetData>
  <dataConsolidate/>
  <mergeCells count="19">
    <mergeCell ref="U12:W12"/>
    <mergeCell ref="U28:W33"/>
    <mergeCell ref="U21:W26"/>
    <mergeCell ref="U15:W15"/>
    <mergeCell ref="U2:W3"/>
    <mergeCell ref="B28:C33"/>
    <mergeCell ref="B14:C19"/>
    <mergeCell ref="B21:C26"/>
    <mergeCell ref="E12:E13"/>
    <mergeCell ref="R2:T2"/>
    <mergeCell ref="R12:T12"/>
    <mergeCell ref="B2:E3"/>
    <mergeCell ref="L12:N12"/>
    <mergeCell ref="O12:Q12"/>
    <mergeCell ref="D12:D13"/>
    <mergeCell ref="O2:Q2"/>
    <mergeCell ref="F12:H12"/>
    <mergeCell ref="I9:K9"/>
    <mergeCell ref="I12:K12"/>
  </mergeCells>
  <phoneticPr fontId="3" type="noConversion"/>
  <pageMargins left="0.75000000000000011" right="0.75000000000000011" top="1" bottom="1" header="0.5" footer="0.5"/>
  <pageSetup paperSize="9" scale="56" orientation="landscape" horizontalDpi="4294967292" verticalDpi="4294967292"/>
  <drawing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view="pageLayout" zoomScale="150" zoomScaleNormal="150" zoomScaleSheetLayoutView="100" zoomScalePageLayoutView="150" workbookViewId="0">
      <selection activeCell="A10" sqref="A10:H63"/>
    </sheetView>
  </sheetViews>
  <sheetFormatPr baseColWidth="10" defaultColWidth="9.1640625" defaultRowHeight="12" x14ac:dyDescent="0"/>
  <cols>
    <col min="1" max="1" width="16.6640625" style="1" customWidth="1"/>
    <col min="2" max="2" width="13.1640625" style="1" customWidth="1"/>
    <col min="3" max="3" width="11.6640625" style="1" customWidth="1"/>
    <col min="4" max="5" width="10" style="1" customWidth="1"/>
    <col min="6" max="7" width="10.83203125" style="1" customWidth="1"/>
    <col min="8" max="8" width="9.1640625" style="1" customWidth="1"/>
    <col min="9" max="16384" width="9.1640625" style="1"/>
  </cols>
  <sheetData>
    <row r="1" spans="1:8">
      <c r="A1" s="120"/>
      <c r="B1" s="120"/>
      <c r="C1" s="120"/>
      <c r="D1" s="120"/>
      <c r="E1" s="120"/>
      <c r="F1" s="120"/>
      <c r="G1" s="120"/>
      <c r="H1" s="120"/>
    </row>
    <row r="2" spans="1:8">
      <c r="A2" s="120"/>
      <c r="B2" s="120"/>
      <c r="C2" s="120"/>
      <c r="D2" s="120"/>
      <c r="E2" s="120"/>
      <c r="F2" s="120"/>
      <c r="G2" s="120"/>
      <c r="H2" s="120"/>
    </row>
    <row r="3" spans="1:8">
      <c r="A3" s="120"/>
      <c r="B3" s="120"/>
      <c r="C3" s="120"/>
      <c r="D3" s="120"/>
      <c r="E3" s="120"/>
      <c r="F3" s="120"/>
      <c r="G3" s="120"/>
      <c r="H3" s="120"/>
    </row>
    <row r="4" spans="1:8">
      <c r="A4" s="120"/>
      <c r="B4" s="120"/>
      <c r="C4" s="120"/>
      <c r="D4" s="120"/>
      <c r="E4" s="120"/>
      <c r="F4" s="120"/>
      <c r="G4" s="120"/>
      <c r="H4" s="120"/>
    </row>
    <row r="5" spans="1:8">
      <c r="A5" s="120"/>
      <c r="B5" s="120"/>
      <c r="C5" s="120"/>
      <c r="D5" s="120"/>
      <c r="E5" s="120"/>
      <c r="F5" s="120"/>
      <c r="G5" s="120"/>
      <c r="H5" s="120"/>
    </row>
    <row r="6" spans="1:8">
      <c r="A6" s="120"/>
      <c r="B6" s="120"/>
      <c r="C6" s="120"/>
      <c r="D6" s="120"/>
      <c r="E6" s="120"/>
      <c r="F6" s="120"/>
      <c r="G6" s="120"/>
      <c r="H6" s="120"/>
    </row>
    <row r="7" spans="1:8">
      <c r="A7" s="120"/>
      <c r="B7" s="120"/>
      <c r="C7" s="120"/>
      <c r="D7" s="120"/>
      <c r="E7" s="120"/>
      <c r="F7" s="120"/>
      <c r="G7" s="120"/>
      <c r="H7" s="120"/>
    </row>
    <row r="8" spans="1:8">
      <c r="A8" s="100"/>
      <c r="B8" s="100"/>
      <c r="C8" s="100"/>
      <c r="D8" s="100"/>
      <c r="E8" s="100"/>
      <c r="F8" s="100"/>
      <c r="G8" s="100"/>
      <c r="H8" s="100"/>
    </row>
    <row r="9" spans="1:8">
      <c r="A9" s="5"/>
      <c r="B9" s="5"/>
      <c r="C9" s="5"/>
      <c r="D9" s="5"/>
      <c r="E9" s="5"/>
      <c r="F9" s="5"/>
      <c r="G9" s="5"/>
      <c r="H9" s="5"/>
    </row>
    <row r="10" spans="1:8" s="3" customFormat="1" ht="12" customHeight="1">
      <c r="A10" s="147" t="s">
        <v>53</v>
      </c>
      <c r="B10" s="148"/>
      <c r="C10" s="148"/>
      <c r="D10" s="148"/>
      <c r="E10" s="148"/>
      <c r="F10" s="148"/>
      <c r="G10" s="148"/>
      <c r="H10" s="148"/>
    </row>
    <row r="11" spans="1:8" s="3" customFormat="1">
      <c r="A11" s="148"/>
      <c r="B11" s="148"/>
      <c r="C11" s="148"/>
      <c r="D11" s="148"/>
      <c r="E11" s="148"/>
      <c r="F11" s="148"/>
      <c r="G11" s="148"/>
      <c r="H11" s="148"/>
    </row>
    <row r="12" spans="1:8" s="3" customFormat="1">
      <c r="A12" s="148"/>
      <c r="B12" s="148"/>
      <c r="C12" s="148"/>
      <c r="D12" s="148"/>
      <c r="E12" s="148"/>
      <c r="F12" s="148"/>
      <c r="G12" s="148"/>
      <c r="H12" s="148"/>
    </row>
    <row r="13" spans="1:8" s="3" customFormat="1">
      <c r="A13" s="148"/>
      <c r="B13" s="148"/>
      <c r="C13" s="148"/>
      <c r="D13" s="148"/>
      <c r="E13" s="148"/>
      <c r="F13" s="148"/>
      <c r="G13" s="148"/>
      <c r="H13" s="148"/>
    </row>
    <row r="14" spans="1:8" s="3" customFormat="1">
      <c r="A14" s="148"/>
      <c r="B14" s="148"/>
      <c r="C14" s="148"/>
      <c r="D14" s="148"/>
      <c r="E14" s="148"/>
      <c r="F14" s="148"/>
      <c r="G14" s="148"/>
      <c r="H14" s="148"/>
    </row>
    <row r="15" spans="1:8" s="3" customFormat="1" ht="19" customHeight="1">
      <c r="A15" s="148"/>
      <c r="B15" s="148"/>
      <c r="C15" s="148"/>
      <c r="D15" s="148"/>
      <c r="E15" s="148"/>
      <c r="F15" s="148"/>
      <c r="G15" s="148"/>
      <c r="H15" s="148"/>
    </row>
    <row r="16" spans="1:8" ht="13" hidden="1" customHeight="1" thickBot="1">
      <c r="A16" s="148"/>
      <c r="B16" s="148"/>
      <c r="C16" s="148"/>
      <c r="D16" s="148"/>
      <c r="E16" s="148"/>
      <c r="F16" s="148"/>
      <c r="G16" s="148"/>
      <c r="H16" s="148"/>
    </row>
    <row r="17" spans="1:8" ht="11" customHeight="1">
      <c r="A17" s="148"/>
      <c r="B17" s="148"/>
      <c r="C17" s="148"/>
      <c r="D17" s="148"/>
      <c r="E17" s="148"/>
      <c r="F17" s="148"/>
      <c r="G17" s="148"/>
      <c r="H17" s="148"/>
    </row>
    <row r="18" spans="1:8">
      <c r="A18" s="148"/>
      <c r="B18" s="148"/>
      <c r="C18" s="148"/>
      <c r="D18" s="148"/>
      <c r="E18" s="148"/>
      <c r="F18" s="148"/>
      <c r="G18" s="148"/>
      <c r="H18" s="148"/>
    </row>
    <row r="19" spans="1:8">
      <c r="A19" s="148"/>
      <c r="B19" s="148"/>
      <c r="C19" s="148"/>
      <c r="D19" s="148"/>
      <c r="E19" s="148"/>
      <c r="F19" s="148"/>
      <c r="G19" s="148"/>
      <c r="H19" s="148"/>
    </row>
    <row r="20" spans="1:8">
      <c r="A20" s="148"/>
      <c r="B20" s="148"/>
      <c r="C20" s="148"/>
      <c r="D20" s="148"/>
      <c r="E20" s="148"/>
      <c r="F20" s="148"/>
      <c r="G20" s="148"/>
      <c r="H20" s="148"/>
    </row>
    <row r="21" spans="1:8">
      <c r="A21" s="148"/>
      <c r="B21" s="148"/>
      <c r="C21" s="148"/>
      <c r="D21" s="148"/>
      <c r="E21" s="148"/>
      <c r="F21" s="148"/>
      <c r="G21" s="148"/>
      <c r="H21" s="148"/>
    </row>
    <row r="22" spans="1:8">
      <c r="A22" s="148"/>
      <c r="B22" s="148"/>
      <c r="C22" s="148"/>
      <c r="D22" s="148"/>
      <c r="E22" s="148"/>
      <c r="F22" s="148"/>
      <c r="G22" s="148"/>
      <c r="H22" s="148"/>
    </row>
    <row r="23" spans="1:8">
      <c r="A23" s="148"/>
      <c r="B23" s="148"/>
      <c r="C23" s="148"/>
      <c r="D23" s="148"/>
      <c r="E23" s="148"/>
      <c r="F23" s="148"/>
      <c r="G23" s="148"/>
      <c r="H23" s="148"/>
    </row>
    <row r="24" spans="1:8">
      <c r="A24" s="148"/>
      <c r="B24" s="148"/>
      <c r="C24" s="148"/>
      <c r="D24" s="148"/>
      <c r="E24" s="148"/>
      <c r="F24" s="148"/>
      <c r="G24" s="148"/>
      <c r="H24" s="148"/>
    </row>
    <row r="25" spans="1:8">
      <c r="A25" s="148"/>
      <c r="B25" s="148"/>
      <c r="C25" s="148"/>
      <c r="D25" s="148"/>
      <c r="E25" s="148"/>
      <c r="F25" s="148"/>
      <c r="G25" s="148"/>
      <c r="H25" s="148"/>
    </row>
    <row r="26" spans="1:8">
      <c r="A26" s="148"/>
      <c r="B26" s="148"/>
      <c r="C26" s="148"/>
      <c r="D26" s="148"/>
      <c r="E26" s="148"/>
      <c r="F26" s="148"/>
      <c r="G26" s="148"/>
      <c r="H26" s="148"/>
    </row>
    <row r="27" spans="1:8">
      <c r="A27" s="148"/>
      <c r="B27" s="148"/>
      <c r="C27" s="148"/>
      <c r="D27" s="148"/>
      <c r="E27" s="148"/>
      <c r="F27" s="148"/>
      <c r="G27" s="148"/>
      <c r="H27" s="148"/>
    </row>
    <row r="28" spans="1:8">
      <c r="A28" s="148"/>
      <c r="B28" s="148"/>
      <c r="C28" s="148"/>
      <c r="D28" s="148"/>
      <c r="E28" s="148"/>
      <c r="F28" s="148"/>
      <c r="G28" s="148"/>
      <c r="H28" s="148"/>
    </row>
    <row r="29" spans="1:8">
      <c r="A29" s="148"/>
      <c r="B29" s="148"/>
      <c r="C29" s="148"/>
      <c r="D29" s="148"/>
      <c r="E29" s="148"/>
      <c r="F29" s="148"/>
      <c r="G29" s="148"/>
      <c r="H29" s="148"/>
    </row>
    <row r="30" spans="1:8">
      <c r="A30" s="148"/>
      <c r="B30" s="148"/>
      <c r="C30" s="148"/>
      <c r="D30" s="148"/>
      <c r="E30" s="148"/>
      <c r="F30" s="148"/>
      <c r="G30" s="148"/>
      <c r="H30" s="148"/>
    </row>
    <row r="31" spans="1:8">
      <c r="A31" s="148"/>
      <c r="B31" s="148"/>
      <c r="C31" s="148"/>
      <c r="D31" s="148"/>
      <c r="E31" s="148"/>
      <c r="F31" s="148"/>
      <c r="G31" s="148"/>
      <c r="H31" s="148"/>
    </row>
    <row r="32" spans="1:8">
      <c r="A32" s="148"/>
      <c r="B32" s="148"/>
      <c r="C32" s="148"/>
      <c r="D32" s="148"/>
      <c r="E32" s="148"/>
      <c r="F32" s="148"/>
      <c r="G32" s="148"/>
      <c r="H32" s="148"/>
    </row>
    <row r="33" spans="1:8">
      <c r="A33" s="148"/>
      <c r="B33" s="148"/>
      <c r="C33" s="148"/>
      <c r="D33" s="148"/>
      <c r="E33" s="148"/>
      <c r="F33" s="148"/>
      <c r="G33" s="148"/>
      <c r="H33" s="148"/>
    </row>
    <row r="34" spans="1:8">
      <c r="A34" s="148"/>
      <c r="B34" s="148"/>
      <c r="C34" s="148"/>
      <c r="D34" s="148"/>
      <c r="E34" s="148"/>
      <c r="F34" s="148"/>
      <c r="G34" s="148"/>
      <c r="H34" s="148"/>
    </row>
    <row r="35" spans="1:8">
      <c r="A35" s="148"/>
      <c r="B35" s="148"/>
      <c r="C35" s="148"/>
      <c r="D35" s="148"/>
      <c r="E35" s="148"/>
      <c r="F35" s="148"/>
      <c r="G35" s="148"/>
      <c r="H35" s="148"/>
    </row>
    <row r="36" spans="1:8">
      <c r="A36" s="148"/>
      <c r="B36" s="148"/>
      <c r="C36" s="148"/>
      <c r="D36" s="148"/>
      <c r="E36" s="148"/>
      <c r="F36" s="148"/>
      <c r="G36" s="148"/>
      <c r="H36" s="148"/>
    </row>
    <row r="37" spans="1:8">
      <c r="A37" s="148"/>
      <c r="B37" s="148"/>
      <c r="C37" s="148"/>
      <c r="D37" s="148"/>
      <c r="E37" s="148"/>
      <c r="F37" s="148"/>
      <c r="G37" s="148"/>
      <c r="H37" s="148"/>
    </row>
    <row r="38" spans="1:8">
      <c r="A38" s="148"/>
      <c r="B38" s="148"/>
      <c r="C38" s="148"/>
      <c r="D38" s="148"/>
      <c r="E38" s="148"/>
      <c r="F38" s="148"/>
      <c r="G38" s="148"/>
      <c r="H38" s="148"/>
    </row>
    <row r="39" spans="1:8">
      <c r="A39" s="148"/>
      <c r="B39" s="148"/>
      <c r="C39" s="148"/>
      <c r="D39" s="148"/>
      <c r="E39" s="148"/>
      <c r="F39" s="148"/>
      <c r="G39" s="148"/>
      <c r="H39" s="148"/>
    </row>
    <row r="40" spans="1:8">
      <c r="A40" s="148"/>
      <c r="B40" s="148"/>
      <c r="C40" s="148"/>
      <c r="D40" s="148"/>
      <c r="E40" s="148"/>
      <c r="F40" s="148"/>
      <c r="G40" s="148"/>
      <c r="H40" s="148"/>
    </row>
    <row r="41" spans="1:8">
      <c r="A41" s="148"/>
      <c r="B41" s="148"/>
      <c r="C41" s="148"/>
      <c r="D41" s="148"/>
      <c r="E41" s="148"/>
      <c r="F41" s="148"/>
      <c r="G41" s="148"/>
      <c r="H41" s="148"/>
    </row>
    <row r="42" spans="1:8">
      <c r="A42" s="148"/>
      <c r="B42" s="148"/>
      <c r="C42" s="148"/>
      <c r="D42" s="148"/>
      <c r="E42" s="148"/>
      <c r="F42" s="148"/>
      <c r="G42" s="148"/>
      <c r="H42" s="148"/>
    </row>
    <row r="43" spans="1:8">
      <c r="A43" s="148"/>
      <c r="B43" s="148"/>
      <c r="C43" s="148"/>
      <c r="D43" s="148"/>
      <c r="E43" s="148"/>
      <c r="F43" s="148"/>
      <c r="G43" s="148"/>
      <c r="H43" s="148"/>
    </row>
    <row r="44" spans="1:8">
      <c r="A44" s="148"/>
      <c r="B44" s="148"/>
      <c r="C44" s="148"/>
      <c r="D44" s="148"/>
      <c r="E44" s="148"/>
      <c r="F44" s="148"/>
      <c r="G44" s="148"/>
      <c r="H44" s="148"/>
    </row>
    <row r="45" spans="1:8">
      <c r="A45" s="148"/>
      <c r="B45" s="148"/>
      <c r="C45" s="148"/>
      <c r="D45" s="148"/>
      <c r="E45" s="148"/>
      <c r="F45" s="148"/>
      <c r="G45" s="148"/>
      <c r="H45" s="148"/>
    </row>
    <row r="46" spans="1:8">
      <c r="A46" s="148"/>
      <c r="B46" s="148"/>
      <c r="C46" s="148"/>
      <c r="D46" s="148"/>
      <c r="E46" s="148"/>
      <c r="F46" s="148"/>
      <c r="G46" s="148"/>
      <c r="H46" s="148"/>
    </row>
    <row r="47" spans="1:8">
      <c r="A47" s="148"/>
      <c r="B47" s="148"/>
      <c r="C47" s="148"/>
      <c r="D47" s="148"/>
      <c r="E47" s="148"/>
      <c r="F47" s="148"/>
      <c r="G47" s="148"/>
      <c r="H47" s="148"/>
    </row>
    <row r="48" spans="1:8">
      <c r="A48" s="148"/>
      <c r="B48" s="148"/>
      <c r="C48" s="148"/>
      <c r="D48" s="148"/>
      <c r="E48" s="148"/>
      <c r="F48" s="148"/>
      <c r="G48" s="148"/>
      <c r="H48" s="148"/>
    </row>
    <row r="49" spans="1:8">
      <c r="A49" s="148"/>
      <c r="B49" s="148"/>
      <c r="C49" s="148"/>
      <c r="D49" s="148"/>
      <c r="E49" s="148"/>
      <c r="F49" s="148"/>
      <c r="G49" s="148"/>
      <c r="H49" s="148"/>
    </row>
    <row r="50" spans="1:8">
      <c r="A50" s="148"/>
      <c r="B50" s="148"/>
      <c r="C50" s="148"/>
      <c r="D50" s="148"/>
      <c r="E50" s="148"/>
      <c r="F50" s="148"/>
      <c r="G50" s="148"/>
      <c r="H50" s="148"/>
    </row>
    <row r="51" spans="1:8">
      <c r="A51" s="148"/>
      <c r="B51" s="148"/>
      <c r="C51" s="148"/>
      <c r="D51" s="148"/>
      <c r="E51" s="148"/>
      <c r="F51" s="148"/>
      <c r="G51" s="148"/>
      <c r="H51" s="148"/>
    </row>
    <row r="52" spans="1:8">
      <c r="A52" s="148"/>
      <c r="B52" s="148"/>
      <c r="C52" s="148"/>
      <c r="D52" s="148"/>
      <c r="E52" s="148"/>
      <c r="F52" s="148"/>
      <c r="G52" s="148"/>
      <c r="H52" s="148"/>
    </row>
    <row r="53" spans="1:8">
      <c r="A53" s="148"/>
      <c r="B53" s="148"/>
      <c r="C53" s="148"/>
      <c r="D53" s="148"/>
      <c r="E53" s="148"/>
      <c r="F53" s="148"/>
      <c r="G53" s="148"/>
      <c r="H53" s="148"/>
    </row>
    <row r="54" spans="1:8">
      <c r="A54" s="148"/>
      <c r="B54" s="148"/>
      <c r="C54" s="148"/>
      <c r="D54" s="148"/>
      <c r="E54" s="148"/>
      <c r="F54" s="148"/>
      <c r="G54" s="148"/>
      <c r="H54" s="148"/>
    </row>
    <row r="55" spans="1:8">
      <c r="A55" s="148"/>
      <c r="B55" s="148"/>
      <c r="C55" s="148"/>
      <c r="D55" s="148"/>
      <c r="E55" s="148"/>
      <c r="F55" s="148"/>
      <c r="G55" s="148"/>
      <c r="H55" s="148"/>
    </row>
    <row r="56" spans="1:8">
      <c r="A56" s="148"/>
      <c r="B56" s="148"/>
      <c r="C56" s="148"/>
      <c r="D56" s="148"/>
      <c r="E56" s="148"/>
      <c r="F56" s="148"/>
      <c r="G56" s="148"/>
      <c r="H56" s="148"/>
    </row>
    <row r="57" spans="1:8">
      <c r="A57" s="148"/>
      <c r="B57" s="148"/>
      <c r="C57" s="148"/>
      <c r="D57" s="148"/>
      <c r="E57" s="148"/>
      <c r="F57" s="148"/>
      <c r="G57" s="148"/>
      <c r="H57" s="148"/>
    </row>
    <row r="58" spans="1:8">
      <c r="A58" s="148"/>
      <c r="B58" s="148"/>
      <c r="C58" s="148"/>
      <c r="D58" s="148"/>
      <c r="E58" s="148"/>
      <c r="F58" s="148"/>
      <c r="G58" s="148"/>
      <c r="H58" s="148"/>
    </row>
    <row r="59" spans="1:8">
      <c r="A59" s="148"/>
      <c r="B59" s="148"/>
      <c r="C59" s="148"/>
      <c r="D59" s="148"/>
      <c r="E59" s="148"/>
      <c r="F59" s="148"/>
      <c r="G59" s="148"/>
      <c r="H59" s="148"/>
    </row>
    <row r="60" spans="1:8">
      <c r="A60" s="148"/>
      <c r="B60" s="148"/>
      <c r="C60" s="148"/>
      <c r="D60" s="148"/>
      <c r="E60" s="148"/>
      <c r="F60" s="148"/>
      <c r="G60" s="148"/>
      <c r="H60" s="148"/>
    </row>
    <row r="61" spans="1:8">
      <c r="A61" s="148"/>
      <c r="B61" s="148"/>
      <c r="C61" s="148"/>
      <c r="D61" s="148"/>
      <c r="E61" s="148"/>
      <c r="F61" s="148"/>
      <c r="G61" s="148"/>
      <c r="H61" s="148"/>
    </row>
    <row r="62" spans="1:8">
      <c r="A62" s="148"/>
      <c r="B62" s="148"/>
      <c r="C62" s="148"/>
      <c r="D62" s="148"/>
      <c r="E62" s="148"/>
      <c r="F62" s="148"/>
      <c r="G62" s="148"/>
      <c r="H62" s="148"/>
    </row>
    <row r="63" spans="1:8">
      <c r="A63" s="148"/>
      <c r="B63" s="148"/>
      <c r="C63" s="148"/>
      <c r="D63" s="148"/>
      <c r="E63" s="148"/>
      <c r="F63" s="148"/>
      <c r="G63" s="148"/>
      <c r="H63" s="148"/>
    </row>
  </sheetData>
  <mergeCells count="2">
    <mergeCell ref="A10:H63"/>
    <mergeCell ref="A1:H7"/>
  </mergeCells>
  <phoneticPr fontId="3" type="noConversion"/>
  <pageMargins left="0.08" right="0.08" top="0.75000000000000011" bottom="3.1496062992125988E-3" header="0.30000000000000004" footer="0"/>
  <pageSetup paperSize="9" scale="97" orientation="portrait"/>
  <headerFooter>
    <oddHeader>&amp;Cwww.powerbuilder.hu</oddHeader>
  </headerFooter>
  <drawing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Alapok</vt:lpstr>
      <vt:lpstr>RPE</vt:lpstr>
      <vt:lpstr>Edzésprogram</vt:lpstr>
      <vt:lpstr>Gyakran feltett kérdések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Wittmann, Zsolt</dc:creator>
  <cp:lastModifiedBy>Wittmann Zsolt</cp:lastModifiedBy>
  <cp:lastPrinted>2017-02-14T10:35:40Z</cp:lastPrinted>
  <dcterms:created xsi:type="dcterms:W3CDTF">2012-10-18T15:31:59Z</dcterms:created>
  <dcterms:modified xsi:type="dcterms:W3CDTF">2017-02-15T10:48:56Z</dcterms:modified>
</cp:coreProperties>
</file>