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720" yWindow="160" windowWidth="25600" windowHeight="13600"/>
  </bookViews>
  <sheets>
    <sheet name="Alapok" sheetId="7" r:id="rId1"/>
    <sheet name="RPE" sheetId="8" state="hidden" r:id="rId2"/>
    <sheet name="Kezdő" sheetId="10" r:id="rId3"/>
    <sheet name="Középhaladó" sheetId="13" r:id="rId4"/>
    <sheet name="Gyakran feltett kérdések" sheetId="12" r:id="rId5"/>
  </sheets>
  <externalReferences>
    <externalReference r:id="rId6"/>
  </externalReferences>
  <definedNames>
    <definedName name="BBR" localSheetId="4">'Gyakran feltett kérdések'!#REF!</definedName>
    <definedName name="BBR" localSheetId="3">Alapok!#REF!</definedName>
    <definedName name="BBR">Alapok!#REF!</definedName>
    <definedName name="BBRINT">'[1]Start Here'!$E$11</definedName>
    <definedName name="BBRINTT" localSheetId="4">'Gyakran feltett kérdések'!#REF!</definedName>
    <definedName name="BBRINTT" localSheetId="3">Alapok!#REF!</definedName>
    <definedName name="BBRINTT">Alapok!#REF!</definedName>
    <definedName name="BBRMAX" localSheetId="4">'Gyakran feltett kérdések'!#REF!</definedName>
    <definedName name="BBRMAX" localSheetId="3">Alapok!#REF!</definedName>
    <definedName name="BBRMAX">Alapok!#REF!</definedName>
    <definedName name="BP" localSheetId="4">'Gyakran feltett kérdések'!#REF!</definedName>
    <definedName name="BP">Alapok!$G$26</definedName>
    <definedName name="BPINT">'[1]Start Here'!$E$10</definedName>
    <definedName name="BPINTT" localSheetId="4">'Gyakran feltett kérdések'!#REF!</definedName>
    <definedName name="BPINTT">Alapok!$E$26</definedName>
    <definedName name="BPMAX" localSheetId="4">'Gyakran feltett kérdések'!#REF!</definedName>
    <definedName name="BPMAX">Alapok!$F$26</definedName>
    <definedName name="DL" localSheetId="4">'Gyakran feltett kérdések'!#REF!</definedName>
    <definedName name="DL">Alapok!$G$27</definedName>
    <definedName name="DLINT">'[1]Start Here'!$E$13</definedName>
    <definedName name="DLINTT" localSheetId="4">'Gyakran feltett kérdések'!#REF!</definedName>
    <definedName name="DLINTT">Alapok!$E$27</definedName>
    <definedName name="DLMAX" localSheetId="4">'Gyakran feltett kérdések'!#REF!</definedName>
    <definedName name="DLMAX">Alapok!$F$27</definedName>
    <definedName name="OHP" localSheetId="4">'Gyakran feltett kérdések'!#REF!</definedName>
    <definedName name="OHP" localSheetId="3">Alapok!#REF!</definedName>
    <definedName name="OHP">Alapok!#REF!</definedName>
    <definedName name="OHPINT">'[1]Start Here'!$E$12</definedName>
    <definedName name="OHPINTT" localSheetId="4">'Gyakran feltett kérdések'!#REF!</definedName>
    <definedName name="OHPINTT" localSheetId="3">Alapok!#REF!</definedName>
    <definedName name="OHPINTT">Alapok!#REF!</definedName>
    <definedName name="OHPMAX" localSheetId="4">'Gyakran feltett kérdések'!#REF!</definedName>
    <definedName name="OHPMAX" localSheetId="3">Alapok!#REF!</definedName>
    <definedName name="OHPMAX">Alapok!#REF!</definedName>
    <definedName name="PLATE" localSheetId="4">'Gyakran feltett kérdések'!#REF!</definedName>
    <definedName name="PLATE">Alapok!$D$15</definedName>
    <definedName name="PLATEE" localSheetId="4">'Gyakran feltett kérdések'!#REF!</definedName>
    <definedName name="PLATEE" localSheetId="3">Alapok!#REF!</definedName>
    <definedName name="PLATEE">Alapok!#REF!</definedName>
    <definedName name="_xlnm.Print_Area" localSheetId="0">Alapok!$A$1:$H$28</definedName>
    <definedName name="_xlnm.Print_Area" localSheetId="4">'Gyakran feltett kérdések'!$A$1:$H$63</definedName>
    <definedName name="_xlnm.Print_Area" localSheetId="2">Kezdő!$B$2:$X$34</definedName>
    <definedName name="_xlnm.Print_Area" localSheetId="3">Középhaladó!$B$2:$X$37</definedName>
    <definedName name="PRWEEK" localSheetId="4">'Gyakran feltett kérdések'!#REF!</definedName>
    <definedName name="PRWEEK">Alapok!$D$16</definedName>
    <definedName name="PRWEEKK" localSheetId="4">'Gyakran feltett kérdések'!#REF!</definedName>
    <definedName name="PRWEEKK" localSheetId="3">Alapok!#REF!</definedName>
    <definedName name="PRWEEKK">Alapok!#REF!</definedName>
    <definedName name="SQ" localSheetId="4">'Gyakran feltett kérdések'!#REF!</definedName>
    <definedName name="SQ">Alapok!$G$25</definedName>
    <definedName name="SQINT">'[1]Start Here'!$E$9</definedName>
    <definedName name="SQINTT" localSheetId="4">'Gyakran feltett kérdések'!#REF!</definedName>
    <definedName name="SQINTT">Alapok!$E$25</definedName>
    <definedName name="SQMAX" localSheetId="4">'Gyakran feltett kérdések'!#REF!</definedName>
    <definedName name="SQMAX">Alapok!$F$25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7" i="7" l="1"/>
  <c r="H34" i="13"/>
  <c r="K34" i="13"/>
  <c r="N34" i="13"/>
  <c r="Q34" i="13"/>
  <c r="T34" i="13"/>
  <c r="W34" i="13"/>
  <c r="H33" i="13"/>
  <c r="K33" i="13"/>
  <c r="N33" i="13"/>
  <c r="Q33" i="13"/>
  <c r="T33" i="13"/>
  <c r="W33" i="13"/>
  <c r="H32" i="13"/>
  <c r="K32" i="13"/>
  <c r="N32" i="13"/>
  <c r="Q32" i="13"/>
  <c r="T32" i="13"/>
  <c r="W32" i="13"/>
  <c r="F26" i="7"/>
  <c r="H31" i="13"/>
  <c r="K31" i="13"/>
  <c r="N31" i="13"/>
  <c r="Q31" i="13"/>
  <c r="T31" i="13"/>
  <c r="W31" i="13"/>
  <c r="H30" i="13"/>
  <c r="K30" i="13"/>
  <c r="N30" i="13"/>
  <c r="Q30" i="13"/>
  <c r="T30" i="13"/>
  <c r="W30" i="13"/>
  <c r="H29" i="13"/>
  <c r="K29" i="13"/>
  <c r="N29" i="13"/>
  <c r="Q29" i="13"/>
  <c r="T29" i="13"/>
  <c r="W29" i="13"/>
  <c r="F25" i="7"/>
  <c r="H28" i="13"/>
  <c r="K28" i="13"/>
  <c r="N28" i="13"/>
  <c r="Q28" i="13"/>
  <c r="T28" i="13"/>
  <c r="W28" i="13"/>
  <c r="H27" i="13"/>
  <c r="K27" i="13"/>
  <c r="N27" i="13"/>
  <c r="Q27" i="13"/>
  <c r="T27" i="13"/>
  <c r="W27" i="13"/>
  <c r="H26" i="13"/>
  <c r="K26" i="13"/>
  <c r="N26" i="13"/>
  <c r="Q26" i="13"/>
  <c r="T26" i="13"/>
  <c r="W26" i="13"/>
  <c r="H15" i="13"/>
  <c r="H21" i="13"/>
  <c r="K21" i="13"/>
  <c r="N21" i="13"/>
  <c r="Q21" i="13"/>
  <c r="T21" i="13"/>
  <c r="W21" i="13"/>
  <c r="H14" i="13"/>
  <c r="H20" i="13"/>
  <c r="K20" i="13"/>
  <c r="N20" i="13"/>
  <c r="Q20" i="13"/>
  <c r="T20" i="13"/>
  <c r="W20" i="13"/>
  <c r="H16" i="13"/>
  <c r="K16" i="13"/>
  <c r="N16" i="13"/>
  <c r="Q16" i="13"/>
  <c r="T16" i="13"/>
  <c r="W16" i="13"/>
  <c r="K15" i="13"/>
  <c r="N15" i="13"/>
  <c r="Q15" i="13"/>
  <c r="T15" i="13"/>
  <c r="W15" i="13"/>
  <c r="K14" i="13"/>
  <c r="N14" i="13"/>
  <c r="Q14" i="13"/>
  <c r="T14" i="13"/>
  <c r="W14" i="13"/>
  <c r="H33" i="10"/>
  <c r="K33" i="10"/>
  <c r="N33" i="10"/>
  <c r="Q33" i="10"/>
  <c r="T33" i="10"/>
  <c r="W33" i="10"/>
  <c r="H32" i="10"/>
  <c r="K32" i="10"/>
  <c r="N32" i="10"/>
  <c r="Q32" i="10"/>
  <c r="T32" i="10"/>
  <c r="W32" i="10"/>
  <c r="H31" i="10"/>
  <c r="K31" i="10"/>
  <c r="N31" i="10"/>
  <c r="Q31" i="10"/>
  <c r="T31" i="10"/>
  <c r="W31" i="10"/>
  <c r="H30" i="10"/>
  <c r="K30" i="10"/>
  <c r="N30" i="10"/>
  <c r="Q30" i="10"/>
  <c r="T30" i="10"/>
  <c r="W30" i="10"/>
  <c r="H29" i="10"/>
  <c r="K29" i="10"/>
  <c r="N29" i="10"/>
  <c r="Q29" i="10"/>
  <c r="T29" i="10"/>
  <c r="W29" i="10"/>
  <c r="H28" i="10"/>
  <c r="K28" i="10"/>
  <c r="N28" i="10"/>
  <c r="Q28" i="10"/>
  <c r="T28" i="10"/>
  <c r="W28" i="10"/>
  <c r="H27" i="10"/>
  <c r="K27" i="10"/>
  <c r="N27" i="10"/>
  <c r="Q27" i="10"/>
  <c r="T27" i="10"/>
  <c r="W27" i="10"/>
  <c r="H26" i="10"/>
  <c r="K26" i="10"/>
  <c r="N26" i="10"/>
  <c r="Q26" i="10"/>
  <c r="T26" i="10"/>
  <c r="W26" i="10"/>
  <c r="H25" i="10"/>
  <c r="K25" i="10"/>
  <c r="N25" i="10"/>
  <c r="Q25" i="10"/>
  <c r="T25" i="10"/>
  <c r="W25" i="10"/>
  <c r="H15" i="10"/>
  <c r="H20" i="10"/>
  <c r="K20" i="10"/>
  <c r="N20" i="10"/>
  <c r="Q20" i="10"/>
  <c r="T20" i="10"/>
  <c r="W20" i="10"/>
  <c r="H14" i="10"/>
  <c r="H19" i="10"/>
  <c r="K19" i="10"/>
  <c r="N19" i="10"/>
  <c r="Q19" i="10"/>
  <c r="T19" i="10"/>
  <c r="W19" i="10"/>
  <c r="H16" i="10"/>
  <c r="K16" i="10"/>
  <c r="N16" i="10"/>
  <c r="Q16" i="10"/>
  <c r="T16" i="10"/>
  <c r="W16" i="10"/>
  <c r="K15" i="10"/>
  <c r="N15" i="10"/>
  <c r="Q15" i="10"/>
  <c r="T15" i="10"/>
  <c r="W15" i="10"/>
  <c r="K14" i="10"/>
  <c r="N14" i="10"/>
  <c r="Q14" i="10"/>
  <c r="T14" i="10"/>
  <c r="W14" i="10"/>
</calcChain>
</file>

<file path=xl/sharedStrings.xml><?xml version="1.0" encoding="utf-8"?>
<sst xmlns="http://schemas.openxmlformats.org/spreadsheetml/2006/main" count="324" uniqueCount="47">
  <si>
    <t>1RM</t>
  </si>
  <si>
    <t>Guggolás</t>
  </si>
  <si>
    <t>Fekvenyomás</t>
  </si>
  <si>
    <t>Felhúzás</t>
  </si>
  <si>
    <t>A tervről</t>
  </si>
  <si>
    <t>Használati utasítás</t>
  </si>
  <si>
    <t>Gyakorlat</t>
  </si>
  <si>
    <t>Ism. szám</t>
  </si>
  <si>
    <t>RPE</t>
  </si>
  <si>
    <t>Súly</t>
  </si>
  <si>
    <t>Ssz.</t>
  </si>
  <si>
    <t>1. hét</t>
  </si>
  <si>
    <t>2. hét</t>
  </si>
  <si>
    <t>3. hét</t>
  </si>
  <si>
    <t>4. hét</t>
  </si>
  <si>
    <t>Sor.</t>
  </si>
  <si>
    <t>Ism.</t>
  </si>
  <si>
    <t>1. NAP</t>
  </si>
  <si>
    <t>A</t>
  </si>
  <si>
    <t>B</t>
  </si>
  <si>
    <t>C</t>
  </si>
  <si>
    <t>?</t>
  </si>
  <si>
    <t>D</t>
  </si>
  <si>
    <t>2. NAP</t>
  </si>
  <si>
    <t>3. NAP</t>
  </si>
  <si>
    <t>PowerBuilder Training System</t>
  </si>
  <si>
    <t>www.powerbuilder.hu</t>
  </si>
  <si>
    <t>5. hét</t>
  </si>
  <si>
    <t>Döntött törzsű evezés</t>
  </si>
  <si>
    <t>Egykezes evezés</t>
  </si>
  <si>
    <t>Plank</t>
  </si>
  <si>
    <t>60mp</t>
  </si>
  <si>
    <t>6. hét</t>
  </si>
  <si>
    <t>TESZTELÉS</t>
  </si>
  <si>
    <t>Tolódzkodás</t>
  </si>
  <si>
    <r>
      <t xml:space="preserve">A program személyre szabásához </t>
    </r>
    <r>
      <rPr>
        <b/>
        <sz val="8"/>
        <rFont val="Arial"/>
      </rPr>
      <t xml:space="preserve">írd be a jelenlegi maxaidat </t>
    </r>
    <r>
      <rPr>
        <sz val="8"/>
        <rFont val="Arial"/>
        <family val="2"/>
      </rPr>
      <t xml:space="preserve">a lenti táblázatba, azaz hogy most mekkora súllyal hány ismétlés végzésére vagy képes, milyen nehézség mellett (ezt jelöli az RPE, ha nem tudod, mi ez, csekkold a 'Gyakran Feltett Kérdések' lapfül vonatkozó részét!). Igyekezz minél nagyobb súlyokat, minél alacsonyabb ismétlésszámmal írni (tehát a 10-es szériasúlyodból pontatlanabb lesz a maxod számítása, mint a 3 ismétléses csúcsodból). 
Az </t>
    </r>
    <r>
      <rPr>
        <b/>
        <sz val="8"/>
        <rFont val="Arial"/>
      </rPr>
      <t>edzéseid beosztását</t>
    </r>
    <r>
      <rPr>
        <sz val="8"/>
        <rFont val="Arial"/>
        <family val="2"/>
      </rPr>
      <t xml:space="preserve"> igyekezd úgy igazítani, hogy minden edzésnap között legalább egy pihenőnapot tudj tartani, a klasszikus hétfő-szerda-péntek vagy kedd-csütörtök-szombat felosztás tökéletes.
A programot </t>
    </r>
    <r>
      <rPr>
        <b/>
        <sz val="8"/>
        <rFont val="Arial"/>
      </rPr>
      <t>ne egészítsd ki semmi mással</t>
    </r>
    <r>
      <rPr>
        <sz val="8"/>
        <rFont val="Arial"/>
        <family val="2"/>
      </rPr>
      <t>, úgy végezd, ahogy az le van írva! Ha szeretnél egy kis 'pumpálást' (kar, törzs, váll edzés stb.) beiktatni az edzéseid végére akkor azt jó eséllyel megteheted, de saját felelősségre, hiszen ez a regenerációt korlátozhatja.</t>
    </r>
  </si>
  <si>
    <t>Jelenlegi maxok</t>
  </si>
  <si>
    <t>Fej fölé nyomás rúddal</t>
  </si>
  <si>
    <t>(5-8)</t>
  </si>
  <si>
    <t>(8-12)</t>
  </si>
  <si>
    <t>(6-10)</t>
  </si>
  <si>
    <t>Húzódzkodás (/lehúzás csigán)</t>
  </si>
  <si>
    <t>E</t>
  </si>
  <si>
    <t>MAX</t>
  </si>
  <si>
    <t>Fekvenyomás egykezesekel</t>
  </si>
  <si>
    <r>
      <t xml:space="preserve">A </t>
    </r>
    <r>
      <rPr>
        <b/>
        <sz val="8"/>
        <rFont val="Arial"/>
      </rPr>
      <t xml:space="preserve">program célja </t>
    </r>
    <r>
      <rPr>
        <sz val="8"/>
        <rFont val="Arial"/>
        <family val="2"/>
      </rPr>
      <t xml:space="preserve">az erőemelő fogásnemekben (guggolás, fekvenyomás, felhúzás) való erőnövelés és ezek segítségével az izomtömeg növelése.
A program a világszerte ismert Texas Method erőnövelő program általunk 'továbbgondolt' változata, amely az eredetinél több fókuszt helyez az erőemelő fogásnemekre, és nagyobb edzésmennyiséget alkalmaz az izomnövelés érdekében. </t>
    </r>
    <r>
      <rPr>
        <b/>
        <sz val="8"/>
        <rFont val="Arial"/>
      </rPr>
      <t>Kezdő verzióját</t>
    </r>
    <r>
      <rPr>
        <sz val="8"/>
        <rFont val="Arial"/>
        <family val="2"/>
      </rPr>
      <t xml:space="preserve"> azoknak ajánljuk, akik még csak néhány hónap múlttal rendelkeznek a progresszíven, szabad súlyokkal végzett súlyzós edzésben, a</t>
    </r>
    <r>
      <rPr>
        <b/>
        <sz val="8"/>
        <rFont val="Arial"/>
      </rPr>
      <t xml:space="preserve"> középhaladót </t>
    </r>
    <r>
      <rPr>
        <sz val="8"/>
        <rFont val="Arial"/>
        <family val="2"/>
      </rPr>
      <t xml:space="preserve">pedig azoknak, akik már kezdő koruk óta felépítettek jelentős erőt és izomtömeget.
A program </t>
    </r>
    <r>
      <rPr>
        <b/>
        <sz val="8"/>
        <rFont val="Arial"/>
      </rPr>
      <t>heti három teljes test edzést</t>
    </r>
    <r>
      <rPr>
        <sz val="8"/>
        <rFont val="Arial"/>
        <family val="2"/>
      </rPr>
      <t xml:space="preserve"> ír elő, amelyek mindegyikén gyakorolni fogod mindhárom erőemelő fogásnemet. Erre szükség van a technika gyakorlása és a helyes végrehajtás megszilárdítása miatt, valamint azért, mert így tudod majd a lehető leggyorsabb ütemben növelni az erőszintedet. Az első nap volumen-fókuszú, a második regenerációt segítő, a harmadik pedig intenzitás-fókuszú.</t>
    </r>
  </si>
  <si>
    <r>
      <t xml:space="preserve">Mit jelent az RPE?
</t>
    </r>
    <r>
      <rPr>
        <sz val="10"/>
        <rFont val="Arial"/>
        <family val="2"/>
      </rPr>
      <t xml:space="preserve">Két helyen találkozhatsz az RPE jelöléssel a programban: az első lapfülön a maxaid megadásánál, és az edzésprogram táblázatának piros, általad töltendő mezőiben. Az RPE az adott szett nehézségét hivatott számszerűsíteni, egy 1-10-es skálán. Számítása a következőképp zajlik: 10-ből vond ki azt az ismétlésszámot, amelyet még képes lettél volna a szett befejezése után teljesíteni, az így kapott érték az RPE. Ha tehát 100-ba 6-ot nyomtál úgy, hogy még 2 ment volna, akkor a 10-ből kettő kell kivonnod: az eredmény RPE8. Az RPE9 pedig azt jelenti, hogy egy ismétlést kell 'hagynod' az adott sorozatban.
</t>
    </r>
    <r>
      <rPr>
        <b/>
        <sz val="10"/>
        <rFont val="Arial"/>
        <family val="2"/>
      </rPr>
      <t xml:space="preserve">Mekkora súlyt használj azoknál a gyakorlatoknál, ahol nem adtunk meg súlyt?
</t>
    </r>
    <r>
      <rPr>
        <sz val="10"/>
        <rFont val="Arial"/>
        <family val="2"/>
      </rPr>
      <t xml:space="preserve">A kiegészítő gyakorlatokban sorozatot és ismétléstartományt megadtuk, a súly helyén pedig '?' szerepel: ez azt jelenti, hogy az első edzésen egy olyan súlyt kell választanod, amellyel még nem tudod teljesíteni az ismétléstartomány felső értékét... és edzésről edzésre igyekezned kell több ismétlést csinálni, majd ha eléred a felső értéket (pl. (8-12) esetében a 12 ismétléseket), akkor növelhetsz a súlyon. Minden edzésen igyekezz vagy nagyobb súlyt használni, vagy több ismétlést csinálni!
</t>
    </r>
    <r>
      <rPr>
        <b/>
        <sz val="10"/>
        <rFont val="Arial"/>
        <family val="2"/>
      </rPr>
      <t xml:space="preserve">Mit jelent a MAX ismétlés?
</t>
    </r>
    <r>
      <rPr>
        <sz val="10"/>
        <rFont val="Arial"/>
        <family val="2"/>
      </rPr>
      <t>Technikai maxig kell menned, ami azt jelenti, hogy még jó formával tudod teljesíteni az ismétléseket. Ha már úgy érzed, hogy felhúzásnál görbül a hátad, guggolásnál beesnek a térdeid stb., akkor hagyd abba a sorozatot, nem kell megölnöd magad minden héten a maxolós szériában.</t>
    </r>
    <r>
      <rPr>
        <b/>
        <sz val="10"/>
        <rFont val="Arial"/>
        <family val="2"/>
      </rPr>
      <t xml:space="preserve">
Mit jelentenek a gyakorlatok számai (A1,B, stb.)?
</t>
    </r>
    <r>
      <rPr>
        <sz val="10"/>
        <rFont val="Arial"/>
        <family val="2"/>
      </rPr>
      <t xml:space="preserve">Ezzel jelöltük azt, hogy a gyakorlatot önmagában, vagy egy másikkal párban kell végezned. Tehát ha azt látod, hogy B1 és B2, akkor a kettőt 'szettben' érdemes végezned.
</t>
    </r>
    <r>
      <rPr>
        <b/>
        <sz val="10"/>
        <rFont val="Arial"/>
        <family val="2"/>
      </rPr>
      <t xml:space="preserve">Mennyit pihenj a sorozatok között?
</t>
    </r>
    <r>
      <rPr>
        <sz val="10"/>
        <rFont val="Arial"/>
        <family val="2"/>
      </rPr>
      <t xml:space="preserve">Az erőemelő fogásnemek sorozatai között legalább 3-5 percet, a kiegészítő gyakorlatoknál elég 2-3 perc is. Gyakorlatilag minél többet pihensz, annál jobb teljesítményt tudsz nyújtani edzésen, így annál gyorsabban tudsz majd erősödni.
</t>
    </r>
    <r>
      <rPr>
        <b/>
        <sz val="10"/>
        <rFont val="Arial"/>
        <family val="2"/>
      </rPr>
      <t xml:space="preserve">
Mit tegyél, ha nem tudsz húzódzkodni?
</t>
    </r>
    <r>
      <rPr>
        <sz val="10"/>
        <rFont val="Arial"/>
        <family val="2"/>
      </rPr>
      <t>Ha van lehetőséged gumiszalag használatára segítségként akkor tedd meg, ha nincs, akkor végezz csigás lehúzásokat 6-10 ismétlésekkel, alsó fogással. A húzódzkodás természetesen itt csak egy kiegészítő gyakorlat, nem ezen van a hangsúly egy erőemelő programban.</t>
    </r>
    <r>
      <rPr>
        <b/>
        <sz val="10"/>
        <rFont val="Arial"/>
        <family val="2"/>
      </rPr>
      <t xml:space="preserve">
Mit történik a 6. hét után?
</t>
    </r>
    <r>
      <rPr>
        <sz val="10"/>
        <rFont val="Arial"/>
        <family val="2"/>
      </rPr>
      <t>Folytasd a programot egészen addig, amíg a maxolós szériákban legalább 3 ismétlést tudsz teljesíteni, és mennek az első napi 5x5-ök. Ha valamelyik már nem megy, akkor eljött a program vége: ekkor néhány nap pihenő után érdemes tesztelned az egy ismétléses maxokat, majd új programot kezdeni, vagy újrakezdeni az új számokkal ugyanezt.</t>
    </r>
    <r>
      <rPr>
        <sz val="10"/>
        <rFont val="Arial"/>
        <family val="2"/>
      </rPr>
      <t xml:space="preserve">
</t>
    </r>
    <r>
      <rPr>
        <b/>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</si>
</sst>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b/>
      <sz val="10"/>
      <name val="Arial"/>
      <family val="2"/>
    </font>
    <font>
      <b/>
      <sz val="10"/>
      <name val="Arial"/>
      <family val="2"/>
    </font>
    <font>
      <sz val="8"/>
      <name val="Arial"/>
      <family val="2"/>
    </font>
    <font>
      <b/>
      <sz val="10"/>
      <color theme="0"/>
      <name val="Arial"/>
      <family val="2"/>
    </font>
    <font>
      <u/>
      <sz val="10"/>
      <color theme="10"/>
      <name val="Arial"/>
      <family val="2"/>
    </font>
    <font>
      <u/>
      <sz val="10"/>
      <color theme="11"/>
      <name val="Arial"/>
      <family val="2"/>
    </font>
    <font>
      <sz val="13"/>
      <name val="Arial"/>
    </font>
    <font>
      <b/>
      <sz val="12"/>
      <name val="Arial"/>
    </font>
    <font>
      <sz val="12"/>
      <name val="Arial"/>
    </font>
    <font>
      <b/>
      <sz val="12"/>
      <color rgb="FFFFFFFF"/>
      <name val="Arial"/>
    </font>
    <font>
      <sz val="12"/>
      <color rgb="FF000000"/>
      <name val="Arial"/>
    </font>
    <font>
      <sz val="10"/>
      <color rgb="FF000000"/>
      <name val="Arial"/>
    </font>
    <font>
      <b/>
      <sz val="12"/>
      <color rgb="FFF3F3F3"/>
      <name val="Arial"/>
    </font>
    <font>
      <b/>
      <sz val="14"/>
      <color rgb="FFFFFFFF"/>
      <name val="Arial"/>
    </font>
    <font>
      <b/>
      <sz val="11"/>
      <color rgb="FFFFFFFF"/>
      <name val="Arial"/>
    </font>
    <font>
      <b/>
      <sz val="12"/>
      <color rgb="FFFF0000"/>
      <name val="Arial"/>
    </font>
    <font>
      <sz val="14"/>
      <color rgb="FFFFFFFF"/>
      <name val="Arial"/>
    </font>
    <font>
      <b/>
      <sz val="12"/>
      <color rgb="FF000000"/>
      <name val="Arial"/>
    </font>
    <font>
      <sz val="12"/>
      <color rgb="FFFFFFFF"/>
      <name val="Arial"/>
    </font>
    <font>
      <b/>
      <sz val="14"/>
      <color rgb="FF000000"/>
      <name val="Arial"/>
    </font>
    <font>
      <b/>
      <sz val="12"/>
      <color theme="0"/>
      <name val="Arial"/>
    </font>
    <font>
      <b/>
      <sz val="14"/>
      <color rgb="FFF3F3F3"/>
      <name val="Arial"/>
    </font>
    <font>
      <b/>
      <sz val="8"/>
      <name val="Arial"/>
    </font>
    <font>
      <sz val="10"/>
      <name val="Arial"/>
      <family val="2"/>
    </font>
  </fonts>
  <fills count="14">
    <fill>
      <patternFill patternType="none"/>
    </fill>
    <fill>
      <patternFill patternType="gray125"/>
    </fill>
    <fill>
      <patternFill patternType="solid">
        <fgColor theme="3" tint="-0.249977111117893"/>
        <bgColor indexed="31"/>
      </patternFill>
    </fill>
    <fill>
      <patternFill patternType="solid">
        <fgColor theme="3" tint="0.39997558519241921"/>
        <bgColor indexed="31"/>
      </patternFill>
    </fill>
    <fill>
      <patternFill patternType="solid">
        <fgColor theme="4" tint="0.59999389629810485"/>
        <bgColor indexed="41"/>
      </patternFill>
    </fill>
    <fill>
      <patternFill patternType="solid">
        <fgColor theme="4" tint="0.39997558519241921"/>
        <bgColor indexed="64"/>
      </patternFill>
    </fill>
    <fill>
      <patternFill patternType="solid">
        <fgColor theme="0" tint="-0.34998626667073579"/>
        <bgColor indexed="31"/>
      </patternFill>
    </fill>
    <fill>
      <patternFill patternType="solid">
        <fgColor theme="1"/>
        <bgColor indexed="64"/>
      </patternFill>
    </fill>
    <fill>
      <patternFill patternType="solid">
        <fgColor rgb="FFFFFFFF"/>
        <bgColor rgb="FFFFFFFF"/>
      </patternFill>
    </fill>
    <fill>
      <patternFill patternType="solid">
        <fgColor rgb="FFD8D8D8"/>
        <bgColor rgb="FFD8D8D8"/>
      </patternFill>
    </fill>
    <fill>
      <patternFill patternType="solid">
        <fgColor rgb="FF66CCFF"/>
        <bgColor rgb="FF66CCFF"/>
      </patternFill>
    </fill>
    <fill>
      <patternFill patternType="solid">
        <fgColor rgb="FF000000"/>
        <bgColor rgb="FF000000"/>
      </patternFill>
    </fill>
    <fill>
      <patternFill patternType="solid">
        <fgColor theme="1"/>
        <bgColor rgb="FFFFFFFF"/>
      </patternFill>
    </fill>
    <fill>
      <patternFill patternType="solid">
        <fgColor theme="1"/>
        <bgColor rgb="FF000000"/>
      </patternFill>
    </fill>
  </fills>
  <borders count="50">
    <border>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8"/>
      </left>
      <right style="medium">
        <color auto="1"/>
      </right>
      <top/>
      <bottom/>
      <diagonal/>
    </border>
    <border>
      <left style="thin">
        <color indexed="8"/>
      </left>
      <right style="thin">
        <color indexed="8"/>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indexed="8"/>
      </right>
      <top style="medium">
        <color auto="1"/>
      </top>
      <bottom style="medium">
        <color indexed="8"/>
      </bottom>
      <diagonal/>
    </border>
    <border>
      <left style="medium">
        <color indexed="8"/>
      </left>
      <right style="thin">
        <color indexed="8"/>
      </right>
      <top style="medium">
        <color auto="1"/>
      </top>
      <bottom style="medium">
        <color indexed="8"/>
      </bottom>
      <diagonal/>
    </border>
    <border>
      <left style="thin">
        <color indexed="8"/>
      </left>
      <right style="thin">
        <color indexed="8"/>
      </right>
      <top style="medium">
        <color auto="1"/>
      </top>
      <bottom style="medium">
        <color indexed="8"/>
      </bottom>
      <diagonal/>
    </border>
    <border>
      <left style="thin">
        <color indexed="8"/>
      </left>
      <right style="medium">
        <color auto="1"/>
      </right>
      <top style="medium">
        <color auto="1"/>
      </top>
      <bottom style="medium">
        <color indexed="8"/>
      </bottom>
      <diagonal/>
    </border>
    <border>
      <left style="medium">
        <color auto="1"/>
      </left>
      <right style="medium">
        <color indexed="8"/>
      </right>
      <top/>
      <bottom/>
      <diagonal/>
    </border>
    <border>
      <left style="medium">
        <color auto="1"/>
      </left>
      <right style="medium">
        <color indexed="8"/>
      </right>
      <top/>
      <bottom style="medium">
        <color auto="1"/>
      </bottom>
      <diagonal/>
    </border>
    <border>
      <left style="medium">
        <color indexed="8"/>
      </left>
      <right style="thin">
        <color indexed="8"/>
      </right>
      <top/>
      <bottom style="medium">
        <color auto="1"/>
      </bottom>
      <diagonal/>
    </border>
    <border>
      <left style="thin">
        <color indexed="8"/>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thin">
        <color auto="1"/>
      </left>
      <right/>
      <top/>
      <bottom style="thin">
        <color auto="1"/>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s>
  <cellStyleXfs count="396">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4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7"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Border="1" applyAlignment="1">
      <alignmen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3" borderId="22" xfId="0" applyFont="1" applyFill="1" applyBorder="1" applyAlignment="1">
      <alignment horizontal="right" vertical="center"/>
    </xf>
    <xf numFmtId="0" fontId="1" fillId="3" borderId="23" xfId="0" applyFont="1" applyFill="1" applyBorder="1" applyAlignment="1">
      <alignment horizontal="right" vertic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1" fontId="0" fillId="6" borderId="14" xfId="0" applyNumberFormat="1" applyFont="1" applyFill="1" applyBorder="1" applyAlignment="1">
      <alignment horizontal="center" vertical="center"/>
    </xf>
    <xf numFmtId="0" fontId="0" fillId="4" borderId="24" xfId="0" applyFill="1" applyBorder="1" applyAlignment="1">
      <alignment horizontal="center" vertical="center"/>
    </xf>
    <xf numFmtId="0" fontId="0" fillId="4" borderId="15" xfId="0" applyFill="1" applyBorder="1" applyAlignment="1">
      <alignment horizontal="center" vertical="center"/>
    </xf>
    <xf numFmtId="1" fontId="0" fillId="6" borderId="25" xfId="0" applyNumberFormat="1" applyFont="1" applyFill="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 fillId="0" borderId="0" xfId="0" applyFont="1" applyFill="1" applyBorder="1" applyAlignment="1">
      <alignment vertical="center" wrapText="1"/>
    </xf>
    <xf numFmtId="0" fontId="0" fillId="0" borderId="0" xfId="0" applyFont="1" applyAlignment="1">
      <alignment vertical="center" wrapText="1"/>
    </xf>
    <xf numFmtId="0" fontId="11" fillId="0" borderId="0" xfId="57" applyFont="1" applyAlignment="1">
      <alignment vertical="center"/>
    </xf>
    <xf numFmtId="0" fontId="11" fillId="8" borderId="0" xfId="57" applyFont="1" applyFill="1" applyAlignment="1">
      <alignment horizontal="center" vertical="center"/>
    </xf>
    <xf numFmtId="1" fontId="11" fillId="8" borderId="0" xfId="57" applyNumberFormat="1" applyFont="1" applyFill="1" applyAlignment="1">
      <alignment horizontal="center" vertical="center"/>
    </xf>
    <xf numFmtId="49" fontId="15" fillId="0" borderId="0" xfId="57" applyNumberFormat="1" applyFont="1" applyAlignment="1">
      <alignment horizontal="center" vertical="center"/>
    </xf>
    <xf numFmtId="0" fontId="15" fillId="0" borderId="0" xfId="57" applyFont="1" applyAlignment="1">
      <alignment horizontal="center" vertical="center"/>
    </xf>
    <xf numFmtId="0" fontId="11" fillId="11" borderId="0" xfId="57" applyFont="1" applyFill="1" applyAlignment="1">
      <alignment horizontal="center" vertical="center"/>
    </xf>
    <xf numFmtId="1" fontId="11" fillId="11" borderId="0" xfId="57" applyNumberFormat="1" applyFont="1" applyFill="1" applyAlignment="1">
      <alignment horizontal="center" vertical="center"/>
    </xf>
    <xf numFmtId="49" fontId="11" fillId="11" borderId="0" xfId="57" applyNumberFormat="1" applyFont="1" applyFill="1" applyAlignment="1">
      <alignment horizontal="center" vertical="center"/>
    </xf>
    <xf numFmtId="0" fontId="16" fillId="11" borderId="0" xfId="57" applyFont="1" applyFill="1" applyAlignment="1">
      <alignment horizontal="left" vertical="center"/>
    </xf>
    <xf numFmtId="0" fontId="16" fillId="0" borderId="0" xfId="57" applyFont="1" applyAlignment="1">
      <alignment horizontal="left" vertical="center"/>
    </xf>
    <xf numFmtId="0" fontId="17" fillId="11" borderId="0" xfId="57" applyFont="1" applyFill="1" applyAlignment="1">
      <alignment vertical="center"/>
    </xf>
    <xf numFmtId="0" fontId="14" fillId="11" borderId="0" xfId="57" applyFont="1" applyFill="1" applyAlignment="1">
      <alignment horizontal="center" vertical="center"/>
    </xf>
    <xf numFmtId="0" fontId="11" fillId="11" borderId="0" xfId="57" applyFont="1" applyFill="1" applyAlignment="1">
      <alignment vertical="center"/>
    </xf>
    <xf numFmtId="0" fontId="11" fillId="11" borderId="0" xfId="57" applyFont="1" applyFill="1" applyAlignment="1">
      <alignment horizontal="left" vertical="center"/>
    </xf>
    <xf numFmtId="0" fontId="11" fillId="0" borderId="0" xfId="57" applyFont="1" applyAlignment="1">
      <alignment horizontal="left" vertical="center"/>
    </xf>
    <xf numFmtId="0" fontId="18" fillId="11" borderId="0" xfId="57" applyFont="1" applyFill="1" applyAlignment="1">
      <alignment horizontal="center" vertical="center"/>
    </xf>
    <xf numFmtId="0" fontId="19" fillId="11" borderId="0" xfId="57" applyFont="1" applyFill="1" applyAlignment="1">
      <alignment vertical="center"/>
    </xf>
    <xf numFmtId="1" fontId="11" fillId="11" borderId="0" xfId="57" applyNumberFormat="1" applyFont="1" applyFill="1" applyAlignment="1">
      <alignment vertical="center"/>
    </xf>
    <xf numFmtId="49" fontId="18" fillId="11" borderId="0" xfId="57" applyNumberFormat="1" applyFont="1" applyFill="1" applyAlignment="1">
      <alignment horizontal="center" vertical="center"/>
    </xf>
    <xf numFmtId="49" fontId="11" fillId="8" borderId="0" xfId="57" applyNumberFormat="1" applyFont="1" applyFill="1" applyAlignment="1">
      <alignment horizontal="center" vertical="center"/>
    </xf>
    <xf numFmtId="0" fontId="11" fillId="8" borderId="0" xfId="57" applyFont="1" applyFill="1" applyAlignment="1">
      <alignment horizontal="left" vertical="center"/>
    </xf>
    <xf numFmtId="0" fontId="11" fillId="8" borderId="16" xfId="57" applyNumberFormat="1" applyFont="1" applyFill="1" applyBorder="1" applyAlignment="1">
      <alignment horizontal="center" vertical="center"/>
    </xf>
    <xf numFmtId="49" fontId="8" fillId="9" borderId="30" xfId="57" applyNumberFormat="1" applyFont="1" applyFill="1" applyBorder="1" applyAlignment="1">
      <alignment horizontal="center" vertical="center"/>
    </xf>
    <xf numFmtId="49" fontId="8" fillId="9" borderId="31" xfId="57" applyNumberFormat="1" applyFont="1" applyFill="1" applyBorder="1" applyAlignment="1">
      <alignment horizontal="center" vertical="center"/>
    </xf>
    <xf numFmtId="49" fontId="11" fillId="8" borderId="26" xfId="57" applyNumberFormat="1" applyFont="1" applyFill="1" applyBorder="1" applyAlignment="1">
      <alignment horizontal="center" vertical="center"/>
    </xf>
    <xf numFmtId="49" fontId="11" fillId="8" borderId="32" xfId="57" applyNumberFormat="1" applyFont="1" applyFill="1" applyBorder="1" applyAlignment="1">
      <alignment horizontal="center" vertical="center"/>
    </xf>
    <xf numFmtId="49" fontId="11" fillId="8" borderId="29" xfId="57" applyNumberFormat="1" applyFont="1" applyFill="1" applyBorder="1" applyAlignment="1">
      <alignment horizontal="center" vertical="center"/>
    </xf>
    <xf numFmtId="1" fontId="8" fillId="9" borderId="29" xfId="57" applyNumberFormat="1" applyFont="1" applyFill="1" applyBorder="1" applyAlignment="1">
      <alignment horizontal="center" vertical="center"/>
    </xf>
    <xf numFmtId="0" fontId="11" fillId="8" borderId="26" xfId="57" applyNumberFormat="1" applyFont="1" applyFill="1" applyBorder="1" applyAlignment="1">
      <alignment horizontal="center" vertical="center"/>
    </xf>
    <xf numFmtId="0" fontId="11" fillId="0" borderId="28" xfId="57" applyNumberFormat="1" applyFont="1" applyBorder="1" applyAlignment="1">
      <alignment horizontal="center" vertical="center"/>
    </xf>
    <xf numFmtId="0" fontId="11" fillId="8" borderId="32" xfId="57" applyNumberFormat="1" applyFont="1" applyFill="1" applyBorder="1" applyAlignment="1">
      <alignment horizontal="center" vertical="center"/>
    </xf>
    <xf numFmtId="0" fontId="11" fillId="0" borderId="33" xfId="57" applyNumberFormat="1" applyFont="1" applyBorder="1" applyAlignment="1">
      <alignment horizontal="center" vertical="center"/>
    </xf>
    <xf numFmtId="0" fontId="11" fillId="0" borderId="31" xfId="57" applyNumberFormat="1" applyFont="1" applyBorder="1" applyAlignment="1">
      <alignment horizontal="center" vertical="center"/>
    </xf>
    <xf numFmtId="49" fontId="11" fillId="12" borderId="34" xfId="57" applyNumberFormat="1" applyFont="1" applyFill="1" applyBorder="1" applyAlignment="1">
      <alignment horizontal="center" vertical="center"/>
    </xf>
    <xf numFmtId="0" fontId="11" fillId="12" borderId="34" xfId="57" applyNumberFormat="1" applyFont="1" applyFill="1" applyBorder="1" applyAlignment="1">
      <alignment horizontal="center" vertical="center"/>
    </xf>
    <xf numFmtId="0" fontId="11" fillId="12" borderId="17" xfId="57" applyNumberFormat="1" applyFont="1" applyFill="1" applyBorder="1" applyAlignment="1">
      <alignment horizontal="center" vertical="center"/>
    </xf>
    <xf numFmtId="0" fontId="11" fillId="7" borderId="35" xfId="57" applyNumberFormat="1" applyFont="1" applyFill="1" applyBorder="1" applyAlignment="1">
      <alignment horizontal="center" vertical="center"/>
    </xf>
    <xf numFmtId="0" fontId="11" fillId="12" borderId="35" xfId="57" applyNumberFormat="1" applyFont="1" applyFill="1" applyBorder="1" applyAlignment="1">
      <alignment horizontal="center" vertical="center"/>
    </xf>
    <xf numFmtId="0" fontId="21" fillId="7" borderId="0" xfId="57" applyFont="1" applyFill="1" applyAlignment="1">
      <alignment horizontal="center" vertical="center"/>
    </xf>
    <xf numFmtId="0" fontId="21" fillId="7" borderId="0" xfId="57" applyFont="1" applyFill="1" applyBorder="1" applyAlignment="1">
      <alignment horizontal="center" vertical="center"/>
    </xf>
    <xf numFmtId="0" fontId="11" fillId="12" borderId="0" xfId="57" applyFont="1" applyFill="1" applyAlignment="1">
      <alignment vertical="center"/>
    </xf>
    <xf numFmtId="0" fontId="11" fillId="12" borderId="0" xfId="57" applyFont="1" applyFill="1" applyAlignment="1">
      <alignment horizontal="center" vertical="center"/>
    </xf>
    <xf numFmtId="1" fontId="11" fillId="12" borderId="0" xfId="57" applyNumberFormat="1" applyFont="1" applyFill="1" applyAlignment="1">
      <alignment horizontal="center" vertical="center"/>
    </xf>
    <xf numFmtId="0" fontId="11" fillId="7" borderId="0" xfId="57" applyFont="1" applyFill="1" applyAlignment="1">
      <alignment vertical="center"/>
    </xf>
    <xf numFmtId="0" fontId="12" fillId="0" borderId="0" xfId="57" applyFont="1" applyAlignment="1">
      <alignment vertical="center"/>
    </xf>
    <xf numFmtId="0" fontId="12" fillId="7" borderId="0" xfId="57" applyFont="1" applyFill="1" applyAlignment="1">
      <alignment vertical="center"/>
    </xf>
    <xf numFmtId="49" fontId="11" fillId="8" borderId="37" xfId="57" applyNumberFormat="1" applyFont="1" applyFill="1" applyBorder="1" applyAlignment="1">
      <alignment horizontal="center" vertical="center"/>
    </xf>
    <xf numFmtId="0" fontId="11" fillId="8" borderId="37" xfId="57" applyNumberFormat="1" applyFont="1" applyFill="1" applyBorder="1" applyAlignment="1">
      <alignment horizontal="center" vertical="center"/>
    </xf>
    <xf numFmtId="0" fontId="11" fillId="8" borderId="39" xfId="57" applyNumberFormat="1" applyFont="1" applyFill="1" applyBorder="1" applyAlignment="1">
      <alignment horizontal="center" vertical="center"/>
    </xf>
    <xf numFmtId="49" fontId="9" fillId="0" borderId="36" xfId="57" applyNumberFormat="1" applyFont="1" applyBorder="1" applyAlignment="1">
      <alignment vertical="center"/>
    </xf>
    <xf numFmtId="49" fontId="9" fillId="0" borderId="41" xfId="57" applyNumberFormat="1" applyFont="1" applyBorder="1" applyAlignment="1">
      <alignment vertical="center"/>
    </xf>
    <xf numFmtId="49" fontId="9" fillId="7" borderId="42" xfId="57" applyNumberFormat="1" applyFont="1" applyFill="1" applyBorder="1" applyAlignment="1">
      <alignment vertical="center"/>
    </xf>
    <xf numFmtId="1" fontId="11" fillId="12" borderId="5" xfId="57" applyNumberFormat="1" applyFont="1" applyFill="1" applyBorder="1" applyAlignment="1">
      <alignment horizontal="center" vertical="center"/>
    </xf>
    <xf numFmtId="1" fontId="11" fillId="12" borderId="6" xfId="57" applyNumberFormat="1" applyFont="1" applyFill="1" applyBorder="1" applyAlignment="1">
      <alignment horizontal="center" vertical="center"/>
    </xf>
    <xf numFmtId="1" fontId="11" fillId="12" borderId="13" xfId="57" applyNumberFormat="1" applyFont="1" applyFill="1" applyBorder="1" applyAlignment="1">
      <alignment horizontal="center" vertical="center"/>
    </xf>
    <xf numFmtId="0" fontId="11" fillId="12" borderId="5" xfId="57" applyFont="1" applyFill="1" applyBorder="1" applyAlignment="1">
      <alignment horizontal="center" vertical="center"/>
    </xf>
    <xf numFmtId="0" fontId="11" fillId="12" borderId="6" xfId="57" applyFont="1" applyFill="1" applyBorder="1" applyAlignment="1">
      <alignment horizontal="center" vertical="center"/>
    </xf>
    <xf numFmtId="0" fontId="11" fillId="12" borderId="13" xfId="57" applyFont="1" applyFill="1" applyBorder="1" applyAlignment="1">
      <alignment horizontal="center" vertical="center"/>
    </xf>
    <xf numFmtId="0" fontId="11" fillId="7" borderId="13" xfId="57" applyFont="1" applyFill="1" applyBorder="1" applyAlignment="1">
      <alignment vertical="center"/>
    </xf>
    <xf numFmtId="49" fontId="9" fillId="0" borderId="40" xfId="57" applyNumberFormat="1" applyFont="1" applyBorder="1" applyAlignment="1">
      <alignment vertical="center"/>
    </xf>
    <xf numFmtId="0" fontId="10" fillId="13" borderId="0" xfId="57" applyFont="1" applyFill="1" applyAlignment="1">
      <alignment vertical="center"/>
    </xf>
    <xf numFmtId="0" fontId="11" fillId="7" borderId="12" xfId="57" applyFont="1" applyFill="1" applyBorder="1" applyAlignment="1">
      <alignment vertical="center"/>
    </xf>
    <xf numFmtId="49" fontId="9" fillId="0" borderId="43" xfId="57" applyNumberFormat="1" applyFont="1" applyBorder="1" applyAlignment="1">
      <alignment vertical="center"/>
    </xf>
    <xf numFmtId="0" fontId="11" fillId="0" borderId="38" xfId="57" applyNumberFormat="1" applyFont="1" applyBorder="1" applyAlignment="1">
      <alignment horizontal="center" vertical="center"/>
    </xf>
    <xf numFmtId="0" fontId="2" fillId="7" borderId="0" xfId="0" applyFont="1" applyFill="1" applyAlignment="1">
      <alignment horizontal="center" vertical="center" wrapText="1"/>
    </xf>
    <xf numFmtId="2" fontId="12" fillId="0" borderId="0" xfId="57" applyNumberFormat="1" applyFont="1" applyAlignment="1">
      <alignment vertical="center"/>
    </xf>
    <xf numFmtId="0" fontId="11" fillId="8" borderId="32" xfId="57" applyNumberFormat="1" applyFont="1" applyFill="1" applyBorder="1" applyAlignment="1">
      <alignment horizontal="center" vertical="center"/>
    </xf>
    <xf numFmtId="0" fontId="11" fillId="8" borderId="16" xfId="57" applyNumberFormat="1" applyFont="1" applyFill="1" applyBorder="1" applyAlignment="1">
      <alignment horizontal="center" vertical="center"/>
    </xf>
    <xf numFmtId="0" fontId="11" fillId="8" borderId="29" xfId="57" applyNumberFormat="1" applyFont="1" applyFill="1" applyBorder="1" applyAlignment="1">
      <alignment horizontal="center" vertical="center"/>
    </xf>
    <xf numFmtId="0" fontId="11" fillId="8" borderId="30" xfId="57" applyNumberFormat="1" applyFont="1" applyFill="1" applyBorder="1" applyAlignment="1">
      <alignment horizontal="center" vertical="center"/>
    </xf>
    <xf numFmtId="0" fontId="21" fillId="7" borderId="0" xfId="57" applyFont="1" applyFill="1" applyAlignment="1">
      <alignment horizontal="center" vertical="center"/>
    </xf>
    <xf numFmtId="0" fontId="21" fillId="7" borderId="0" xfId="57" applyFont="1" applyFill="1" applyBorder="1" applyAlignment="1">
      <alignment horizontal="center" vertical="center"/>
    </xf>
    <xf numFmtId="0" fontId="12" fillId="0" borderId="0" xfId="57" applyFont="1" applyAlignment="1">
      <alignment vertical="center"/>
    </xf>
    <xf numFmtId="0" fontId="11" fillId="8" borderId="27" xfId="57" applyNumberFormat="1" applyFont="1" applyFill="1" applyBorder="1" applyAlignment="1">
      <alignment horizontal="center" vertical="center"/>
    </xf>
    <xf numFmtId="0" fontId="11" fillId="8" borderId="32" xfId="57" applyNumberFormat="1" applyFont="1" applyFill="1" applyBorder="1" applyAlignment="1">
      <alignment horizontal="center" vertical="center"/>
    </xf>
    <xf numFmtId="0" fontId="11" fillId="8" borderId="16" xfId="57" applyNumberFormat="1" applyFont="1" applyFill="1" applyBorder="1" applyAlignment="1">
      <alignment horizontal="center" vertical="center"/>
    </xf>
    <xf numFmtId="0" fontId="11" fillId="8" borderId="29" xfId="57" applyNumberFormat="1" applyFont="1" applyFill="1" applyBorder="1" applyAlignment="1">
      <alignment horizontal="center" vertical="center"/>
    </xf>
    <xf numFmtId="0" fontId="11" fillId="8" borderId="30" xfId="57" applyNumberFormat="1" applyFont="1" applyFill="1" applyBorder="1" applyAlignment="1">
      <alignment horizontal="center" vertical="center"/>
    </xf>
    <xf numFmtId="0" fontId="11" fillId="0" borderId="36" xfId="57" applyNumberFormat="1" applyFont="1" applyBorder="1" applyAlignment="1">
      <alignment horizontal="center" vertical="center"/>
    </xf>
    <xf numFmtId="0" fontId="11" fillId="0" borderId="41" xfId="57" applyNumberFormat="1" applyFont="1" applyBorder="1" applyAlignment="1">
      <alignment horizontal="center" vertical="center"/>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2" fillId="7" borderId="0" xfId="0" applyFont="1" applyFill="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1" fontId="8" fillId="10" borderId="26" xfId="57" applyNumberFormat="1" applyFont="1" applyFill="1" applyBorder="1" applyAlignment="1">
      <alignment horizontal="center" vertical="center"/>
    </xf>
    <xf numFmtId="1" fontId="8" fillId="10" borderId="27" xfId="57" applyNumberFormat="1" applyFont="1" applyFill="1" applyBorder="1" applyAlignment="1">
      <alignment horizontal="center" vertical="center"/>
    </xf>
    <xf numFmtId="1" fontId="8" fillId="10" borderId="28" xfId="57" applyNumberFormat="1" applyFont="1" applyFill="1" applyBorder="1" applyAlignment="1">
      <alignment horizontal="center" vertical="center"/>
    </xf>
    <xf numFmtId="0" fontId="22" fillId="11" borderId="0" xfId="57" applyFont="1" applyFill="1" applyAlignment="1">
      <alignment horizontal="center" vertical="center"/>
    </xf>
    <xf numFmtId="0" fontId="21" fillId="7" borderId="0" xfId="57" applyFont="1" applyFill="1" applyAlignment="1">
      <alignment horizontal="center" vertical="center"/>
    </xf>
    <xf numFmtId="0" fontId="21" fillId="7" borderId="12" xfId="57" applyFont="1" applyFill="1" applyBorder="1" applyAlignment="1">
      <alignment horizontal="center" vertical="center"/>
    </xf>
    <xf numFmtId="0" fontId="21" fillId="7" borderId="0" xfId="57" applyFont="1" applyFill="1" applyBorder="1" applyAlignment="1">
      <alignment horizontal="center" vertical="center"/>
    </xf>
    <xf numFmtId="0" fontId="8" fillId="10" borderId="40" xfId="57" applyFont="1" applyFill="1" applyBorder="1" applyAlignment="1">
      <alignment horizontal="center" vertical="center"/>
    </xf>
    <xf numFmtId="0" fontId="9" fillId="0" borderId="41" xfId="57" applyFont="1" applyBorder="1" applyAlignment="1">
      <alignment vertical="center"/>
    </xf>
    <xf numFmtId="0" fontId="13" fillId="11" borderId="0" xfId="57" applyFont="1" applyFill="1" applyAlignment="1">
      <alignment horizontal="right" vertical="center"/>
    </xf>
    <xf numFmtId="0" fontId="12" fillId="0" borderId="0" xfId="57" applyFont="1" applyAlignment="1">
      <alignment vertical="center"/>
    </xf>
    <xf numFmtId="0" fontId="8" fillId="10" borderId="26" xfId="57" applyFont="1" applyFill="1" applyBorder="1" applyAlignment="1">
      <alignment horizontal="center" vertical="center"/>
    </xf>
    <xf numFmtId="0" fontId="9" fillId="0" borderId="29" xfId="57" applyFont="1" applyBorder="1" applyAlignment="1">
      <alignment vertical="center"/>
    </xf>
    <xf numFmtId="0" fontId="20" fillId="11" borderId="0" xfId="57" applyFont="1" applyFill="1" applyAlignment="1">
      <alignment horizontal="center"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1" fillId="0" borderId="16" xfId="57" applyNumberFormat="1" applyFont="1" applyFill="1" applyBorder="1" applyAlignment="1">
      <alignment horizontal="center" vertical="center"/>
    </xf>
    <xf numFmtId="0" fontId="11" fillId="8" borderId="45" xfId="57" applyNumberFormat="1" applyFont="1" applyFill="1" applyBorder="1" applyAlignment="1">
      <alignment horizontal="center" vertical="center"/>
    </xf>
    <xf numFmtId="0" fontId="11" fillId="0" borderId="47" xfId="57" applyNumberFormat="1" applyFont="1" applyBorder="1" applyAlignment="1">
      <alignment horizontal="center" vertical="center"/>
    </xf>
    <xf numFmtId="0" fontId="11" fillId="8" borderId="48" xfId="57" applyNumberFormat="1" applyFont="1" applyFill="1" applyBorder="1" applyAlignment="1">
      <alignment horizontal="center" vertical="center"/>
    </xf>
    <xf numFmtId="0" fontId="11" fillId="8" borderId="49" xfId="57" applyNumberFormat="1" applyFont="1" applyFill="1" applyBorder="1" applyAlignment="1">
      <alignment horizontal="center" vertical="center"/>
    </xf>
    <xf numFmtId="0" fontId="11" fillId="0" borderId="44" xfId="57" applyNumberFormat="1" applyFont="1" applyBorder="1" applyAlignment="1">
      <alignment horizontal="center" vertical="center"/>
    </xf>
    <xf numFmtId="0" fontId="11" fillId="0" borderId="43" xfId="57" applyNumberFormat="1" applyFont="1" applyBorder="1" applyAlignment="1">
      <alignment horizontal="center" vertical="center"/>
    </xf>
    <xf numFmtId="0" fontId="11" fillId="0" borderId="30" xfId="57" applyNumberFormat="1" applyFont="1" applyFill="1" applyBorder="1" applyAlignment="1">
      <alignment horizontal="center" vertical="center"/>
    </xf>
    <xf numFmtId="0" fontId="11" fillId="0" borderId="46" xfId="57" applyNumberFormat="1" applyFont="1" applyFill="1" applyBorder="1" applyAlignment="1">
      <alignment horizontal="center" vertical="center"/>
    </xf>
  </cellXfs>
  <cellStyles count="39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Normal" xfId="0" builtinId="0"/>
    <cellStyle name="Normal 2" xfId="57"/>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0000FF"/>
      <rgbColor rgb="00C0C0C0"/>
      <rgbColor rgb="00808080"/>
      <rgbColor rgb="00CCCCCC"/>
      <rgbColor rgb="000084D1"/>
      <rgbColor rgb="00FFFF00"/>
      <rgbColor rgb="00FFFFFF"/>
      <rgbColor rgb="00FF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143936</xdr:colOff>
      <xdr:row>0</xdr:row>
      <xdr:rowOff>93137</xdr:rowOff>
    </xdr:from>
    <xdr:to>
      <xdr:col>5</xdr:col>
      <xdr:colOff>347138</xdr:colOff>
      <xdr:row>5</xdr:row>
      <xdr:rowOff>57859</xdr:rowOff>
    </xdr:to>
    <xdr:pic>
      <xdr:nvPicPr>
        <xdr:cNvPr id="3" name="Picture 1" descr="logotext_conv.jp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2322"/>
        <a:stretch/>
      </xdr:blipFill>
      <xdr:spPr bwMode="auto">
        <a:xfrm>
          <a:off x="2319869" y="93137"/>
          <a:ext cx="2616202" cy="726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1176868</xdr:colOff>
      <xdr:row>5</xdr:row>
      <xdr:rowOff>33634</xdr:rowOff>
    </xdr:from>
    <xdr:ext cx="4825999" cy="400110"/>
    <xdr:sp macro="" textlink="">
      <xdr:nvSpPr>
        <xdr:cNvPr id="2" name="Rectangle 1"/>
        <xdr:cNvSpPr/>
      </xdr:nvSpPr>
      <xdr:spPr>
        <a:xfrm>
          <a:off x="1176868" y="795634"/>
          <a:ext cx="4825999" cy="400110"/>
        </a:xfrm>
        <a:prstGeom prst="rect">
          <a:avLst/>
        </a:prstGeom>
        <a:noFill/>
      </xdr:spPr>
      <xdr:txBody>
        <a:bodyPr wrap="square" lIns="91440" tIns="45720" rIns="91440" bIns="45720">
          <a:spAutoFit/>
        </a:bodyPr>
        <a:lstStyle/>
        <a:p>
          <a:pPr algn="ctr"/>
          <a:r>
            <a:rPr lang="hu-HU"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PowerBuilder</a:t>
          </a:r>
          <a:r>
            <a:rPr lang="hu-HU" sz="20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Texas Method</a:t>
          </a:r>
          <a:endParaRPr lang="hu-HU"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140608</xdr:colOff>
      <xdr:row>1</xdr:row>
      <xdr:rowOff>152401</xdr:rowOff>
    </xdr:from>
    <xdr:to>
      <xdr:col>15</xdr:col>
      <xdr:colOff>502860</xdr:colOff>
      <xdr:row>9</xdr:row>
      <xdr:rowOff>52209</xdr:rowOff>
    </xdr:to>
    <xdr:pic>
      <xdr:nvPicPr>
        <xdr:cNvPr id="2" name="Picture 1" descr="logotext_conv.jp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2322"/>
        <a:stretch/>
      </xdr:blipFill>
      <xdr:spPr bwMode="auto">
        <a:xfrm>
          <a:off x="6554108" y="241301"/>
          <a:ext cx="4908852" cy="13222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140608</xdr:colOff>
      <xdr:row>1</xdr:row>
      <xdr:rowOff>152401</xdr:rowOff>
    </xdr:from>
    <xdr:to>
      <xdr:col>15</xdr:col>
      <xdr:colOff>502860</xdr:colOff>
      <xdr:row>9</xdr:row>
      <xdr:rowOff>52209</xdr:rowOff>
    </xdr:to>
    <xdr:pic>
      <xdr:nvPicPr>
        <xdr:cNvPr id="2" name="Picture 1" descr="logotext_conv.jp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2322"/>
        <a:stretch/>
      </xdr:blipFill>
      <xdr:spPr bwMode="auto">
        <a:xfrm>
          <a:off x="6554108" y="241301"/>
          <a:ext cx="4908852" cy="13222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143936</xdr:colOff>
      <xdr:row>0</xdr:row>
      <xdr:rowOff>93137</xdr:rowOff>
    </xdr:from>
    <xdr:to>
      <xdr:col>5</xdr:col>
      <xdr:colOff>347138</xdr:colOff>
      <xdr:row>5</xdr:row>
      <xdr:rowOff>57859</xdr:rowOff>
    </xdr:to>
    <xdr:pic>
      <xdr:nvPicPr>
        <xdr:cNvPr id="2" name="Picture 1" descr="logotext_conv.jp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2322"/>
        <a:stretch/>
      </xdr:blipFill>
      <xdr:spPr bwMode="auto">
        <a:xfrm>
          <a:off x="2417236" y="93137"/>
          <a:ext cx="2616202" cy="726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1176868</xdr:colOff>
      <xdr:row>5</xdr:row>
      <xdr:rowOff>33634</xdr:rowOff>
    </xdr:from>
    <xdr:ext cx="4825999" cy="400110"/>
    <xdr:sp macro="" textlink="">
      <xdr:nvSpPr>
        <xdr:cNvPr id="3" name="Rectangle 2"/>
        <xdr:cNvSpPr/>
      </xdr:nvSpPr>
      <xdr:spPr>
        <a:xfrm>
          <a:off x="1176868" y="795634"/>
          <a:ext cx="4825999" cy="400110"/>
        </a:xfrm>
        <a:prstGeom prst="rect">
          <a:avLst/>
        </a:prstGeom>
        <a:noFill/>
      </xdr:spPr>
      <xdr:txBody>
        <a:bodyPr wrap="square" lIns="91440" tIns="45720" rIns="91440" bIns="45720">
          <a:spAutoFit/>
        </a:bodyPr>
        <a:lstStyle/>
        <a:p>
          <a:pPr algn="ctr"/>
          <a:r>
            <a:rPr lang="hu-HU"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PowerBuider Texas Method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book/Edz&#233;stervek%20t&#225;bl&#225;zat/Madcow/stronglifts-madcow-5x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Here"/>
      <sheetName val="Madcow Program"/>
    </sheetNames>
    <sheetDataSet>
      <sheetData sheetId="0">
        <row r="9">
          <cell r="E9">
            <v>0.125</v>
          </cell>
        </row>
        <row r="10">
          <cell r="E10">
            <v>0.125</v>
          </cell>
        </row>
        <row r="11">
          <cell r="E11">
            <v>0.125</v>
          </cell>
        </row>
        <row r="12">
          <cell r="E12">
            <v>0.125</v>
          </cell>
        </row>
        <row r="13">
          <cell r="E13">
            <v>0.125</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view="pageLayout" topLeftCell="A2" zoomScale="150" zoomScaleNormal="150" zoomScaleSheetLayoutView="100" zoomScalePageLayoutView="150" workbookViewId="0">
      <selection activeCell="E27" sqref="E27"/>
    </sheetView>
  </sheetViews>
  <sheetFormatPr baseColWidth="10" defaultColWidth="9.1640625" defaultRowHeight="12" x14ac:dyDescent="0"/>
  <cols>
    <col min="1" max="1" width="16.6640625" style="1" customWidth="1"/>
    <col min="2" max="2" width="13.1640625" style="1" customWidth="1"/>
    <col min="3" max="3" width="11.6640625" style="1" customWidth="1"/>
    <col min="4" max="5" width="10" style="1" customWidth="1"/>
    <col min="6" max="7" width="10.83203125" style="1" customWidth="1"/>
    <col min="8" max="8" width="9.1640625" style="1" customWidth="1"/>
    <col min="9" max="16384" width="9.1640625" style="1"/>
  </cols>
  <sheetData>
    <row r="1" spans="1:8">
      <c r="A1" s="116"/>
      <c r="B1" s="116"/>
      <c r="C1" s="116"/>
      <c r="D1" s="116"/>
      <c r="E1" s="116"/>
      <c r="F1" s="116"/>
      <c r="G1" s="116"/>
      <c r="H1" s="116"/>
    </row>
    <row r="2" spans="1:8">
      <c r="A2" s="116"/>
      <c r="B2" s="116"/>
      <c r="C2" s="116"/>
      <c r="D2" s="116"/>
      <c r="E2" s="116"/>
      <c r="F2" s="116"/>
      <c r="G2" s="116"/>
      <c r="H2" s="116"/>
    </row>
    <row r="3" spans="1:8">
      <c r="A3" s="116"/>
      <c r="B3" s="116"/>
      <c r="C3" s="116"/>
      <c r="D3" s="116"/>
      <c r="E3" s="116"/>
      <c r="F3" s="116"/>
      <c r="G3" s="116"/>
      <c r="H3" s="116"/>
    </row>
    <row r="4" spans="1:8">
      <c r="A4" s="116"/>
      <c r="B4" s="116"/>
      <c r="C4" s="116"/>
      <c r="D4" s="116"/>
      <c r="E4" s="116"/>
      <c r="F4" s="116"/>
      <c r="G4" s="116"/>
      <c r="H4" s="116"/>
    </row>
    <row r="5" spans="1:8">
      <c r="A5" s="116"/>
      <c r="B5" s="116"/>
      <c r="C5" s="116"/>
      <c r="D5" s="116"/>
      <c r="E5" s="116"/>
      <c r="F5" s="116"/>
      <c r="G5" s="116"/>
      <c r="H5" s="116"/>
    </row>
    <row r="6" spans="1:8">
      <c r="A6" s="116"/>
      <c r="B6" s="116"/>
      <c r="C6" s="116"/>
      <c r="D6" s="116"/>
      <c r="E6" s="116"/>
      <c r="F6" s="116"/>
      <c r="G6" s="116"/>
      <c r="H6" s="116"/>
    </row>
    <row r="7" spans="1:8">
      <c r="A7" s="116"/>
      <c r="B7" s="116"/>
      <c r="C7" s="116"/>
      <c r="D7" s="116"/>
      <c r="E7" s="116"/>
      <c r="F7" s="116"/>
      <c r="G7" s="116"/>
      <c r="H7" s="116"/>
    </row>
    <row r="8" spans="1:8">
      <c r="A8" s="4"/>
      <c r="B8" s="4"/>
      <c r="C8" s="4"/>
      <c r="D8" s="4"/>
      <c r="E8" s="4"/>
      <c r="F8" s="4"/>
      <c r="G8" s="4"/>
      <c r="H8" s="4"/>
    </row>
    <row r="9" spans="1:8" ht="13" thickBot="1">
      <c r="A9" s="5"/>
      <c r="B9" s="5"/>
      <c r="C9" s="5"/>
      <c r="D9" s="5"/>
      <c r="E9" s="5"/>
      <c r="F9" s="5"/>
      <c r="G9" s="5"/>
      <c r="H9" s="5"/>
    </row>
    <row r="10" spans="1:8" ht="26" customHeight="1">
      <c r="A10" s="117" t="s">
        <v>4</v>
      </c>
      <c r="B10" s="107" t="s">
        <v>45</v>
      </c>
      <c r="C10" s="108"/>
      <c r="D10" s="108"/>
      <c r="E10" s="108"/>
      <c r="F10" s="108"/>
      <c r="G10" s="108"/>
      <c r="H10" s="109"/>
    </row>
    <row r="11" spans="1:8" ht="26" customHeight="1">
      <c r="A11" s="118"/>
      <c r="B11" s="110"/>
      <c r="C11" s="111"/>
      <c r="D11" s="111"/>
      <c r="E11" s="111"/>
      <c r="F11" s="111"/>
      <c r="G11" s="111"/>
      <c r="H11" s="112"/>
    </row>
    <row r="12" spans="1:8" ht="26" customHeight="1">
      <c r="A12" s="118"/>
      <c r="B12" s="110"/>
      <c r="C12" s="111"/>
      <c r="D12" s="111"/>
      <c r="E12" s="111"/>
      <c r="F12" s="111"/>
      <c r="G12" s="111"/>
      <c r="H12" s="112"/>
    </row>
    <row r="13" spans="1:8" ht="26" customHeight="1">
      <c r="A13" s="118"/>
      <c r="B13" s="110"/>
      <c r="C13" s="111"/>
      <c r="D13" s="111"/>
      <c r="E13" s="111"/>
      <c r="F13" s="111"/>
      <c r="G13" s="111"/>
      <c r="H13" s="112"/>
    </row>
    <row r="14" spans="1:8" ht="26" customHeight="1" thickBot="1">
      <c r="A14" s="119"/>
      <c r="B14" s="113"/>
      <c r="C14" s="114"/>
      <c r="D14" s="114"/>
      <c r="E14" s="114"/>
      <c r="F14" s="114"/>
      <c r="G14" s="114"/>
      <c r="H14" s="115"/>
    </row>
    <row r="15" spans="1:8" ht="13" thickBot="1">
      <c r="A15" s="2"/>
      <c r="B15" s="2"/>
      <c r="C15" s="2"/>
      <c r="D15" s="2"/>
      <c r="E15" s="2"/>
      <c r="F15" s="2"/>
      <c r="G15" s="2"/>
      <c r="H15" s="2"/>
    </row>
    <row r="16" spans="1:8" ht="24" customHeight="1">
      <c r="A16" s="117" t="s">
        <v>5</v>
      </c>
      <c r="B16" s="107" t="s">
        <v>35</v>
      </c>
      <c r="C16" s="108"/>
      <c r="D16" s="108"/>
      <c r="E16" s="108"/>
      <c r="F16" s="108"/>
      <c r="G16" s="108"/>
      <c r="H16" s="109"/>
    </row>
    <row r="17" spans="1:8" ht="24" customHeight="1">
      <c r="A17" s="118"/>
      <c r="B17" s="110"/>
      <c r="C17" s="111"/>
      <c r="D17" s="111"/>
      <c r="E17" s="111"/>
      <c r="F17" s="111"/>
      <c r="G17" s="111"/>
      <c r="H17" s="112"/>
    </row>
    <row r="18" spans="1:8" ht="24" customHeight="1">
      <c r="A18" s="118"/>
      <c r="B18" s="110"/>
      <c r="C18" s="111"/>
      <c r="D18" s="111"/>
      <c r="E18" s="111"/>
      <c r="F18" s="111"/>
      <c r="G18" s="111"/>
      <c r="H18" s="112"/>
    </row>
    <row r="19" spans="1:8" ht="24" customHeight="1">
      <c r="A19" s="118"/>
      <c r="B19" s="110"/>
      <c r="C19" s="111"/>
      <c r="D19" s="111"/>
      <c r="E19" s="111"/>
      <c r="F19" s="111"/>
      <c r="G19" s="111"/>
      <c r="H19" s="112"/>
    </row>
    <row r="20" spans="1:8" ht="3" customHeight="1">
      <c r="A20" s="118"/>
      <c r="B20" s="110"/>
      <c r="C20" s="111"/>
      <c r="D20" s="111"/>
      <c r="E20" s="111"/>
      <c r="F20" s="111"/>
      <c r="G20" s="111"/>
      <c r="H20" s="112"/>
    </row>
    <row r="21" spans="1:8" ht="1" customHeight="1">
      <c r="A21" s="118"/>
      <c r="B21" s="110"/>
      <c r="C21" s="111"/>
      <c r="D21" s="111"/>
      <c r="E21" s="111"/>
      <c r="F21" s="111"/>
      <c r="G21" s="111"/>
      <c r="H21" s="112"/>
    </row>
    <row r="22" spans="1:8" ht="24" customHeight="1" thickBot="1">
      <c r="A22" s="119"/>
      <c r="B22" s="113"/>
      <c r="C22" s="114"/>
      <c r="D22" s="114"/>
      <c r="E22" s="114"/>
      <c r="F22" s="114"/>
      <c r="G22" s="114"/>
      <c r="H22" s="115"/>
    </row>
    <row r="23" spans="1:8" ht="13" thickBot="1"/>
    <row r="24" spans="1:8" s="2" customFormat="1" ht="13" thickBot="1">
      <c r="A24" s="104" t="s">
        <v>36</v>
      </c>
      <c r="B24" s="7" t="s">
        <v>6</v>
      </c>
      <c r="C24" s="8" t="s">
        <v>9</v>
      </c>
      <c r="D24" s="9" t="s">
        <v>7</v>
      </c>
      <c r="E24" s="10" t="s">
        <v>8</v>
      </c>
      <c r="F24" s="10" t="s">
        <v>0</v>
      </c>
      <c r="G24" s="6"/>
    </row>
    <row r="25" spans="1:8" ht="24.75" customHeight="1">
      <c r="A25" s="105"/>
      <c r="B25" s="11" t="s">
        <v>1</v>
      </c>
      <c r="C25" s="13">
        <v>100</v>
      </c>
      <c r="D25" s="14">
        <v>5</v>
      </c>
      <c r="E25" s="14">
        <v>10</v>
      </c>
      <c r="F25" s="15">
        <f>IFERROR(FLOOR(C25/(INDEX(RPE!$A$1:$K$9,MATCH(E25,RPE!$A$1:$A$9,0),MATCH(D25,RPE!$A$1:$K$1,0))/100),2.5),"")</f>
        <v>115</v>
      </c>
      <c r="G25" s="22"/>
      <c r="H25" s="23"/>
    </row>
    <row r="26" spans="1:8" ht="24.75" customHeight="1">
      <c r="A26" s="105"/>
      <c r="B26" s="11" t="s">
        <v>2</v>
      </c>
      <c r="C26" s="13">
        <v>80</v>
      </c>
      <c r="D26" s="14">
        <v>3</v>
      </c>
      <c r="E26" s="14">
        <v>10</v>
      </c>
      <c r="F26" s="15">
        <f>IFERROR(FLOOR(C26/(INDEX(RPE!$A$1:$K$9,MATCH(E26,RPE!$A$1:$A$9,0),MATCH(D26,RPE!$A$1:$K$1,0))/100),2.5),"")</f>
        <v>85</v>
      </c>
      <c r="G26" s="22"/>
      <c r="H26" s="23"/>
    </row>
    <row r="27" spans="1:8" ht="24.75" customHeight="1" thickBot="1">
      <c r="A27" s="106"/>
      <c r="B27" s="12" t="s">
        <v>3</v>
      </c>
      <c r="C27" s="16">
        <v>120</v>
      </c>
      <c r="D27" s="17">
        <v>3</v>
      </c>
      <c r="E27" s="17">
        <v>10</v>
      </c>
      <c r="F27" s="18">
        <f>IFERROR(FLOOR(C27/(INDEX(RPE!$A$1:$K$9,MATCH(E27,RPE!$A$1:$A$9,0),MATCH(D27,RPE!$A$1:$K$1,0))/100),2.5),"")</f>
        <v>130</v>
      </c>
      <c r="G27" s="22"/>
      <c r="H27" s="23"/>
    </row>
    <row r="28" spans="1:8">
      <c r="A28" s="2"/>
      <c r="B28" s="2"/>
      <c r="C28" s="2"/>
      <c r="D28" s="2"/>
      <c r="E28" s="2"/>
      <c r="F28" s="2"/>
      <c r="G28" s="2"/>
      <c r="H28" s="2"/>
    </row>
  </sheetData>
  <mergeCells count="6">
    <mergeCell ref="A24:A27"/>
    <mergeCell ref="B10:H14"/>
    <mergeCell ref="A1:H7"/>
    <mergeCell ref="A10:A14"/>
    <mergeCell ref="A16:A22"/>
    <mergeCell ref="B16:H22"/>
  </mergeCells>
  <phoneticPr fontId="3" type="noConversion"/>
  <pageMargins left="0.08" right="0.08" top="0.75000000000000011" bottom="3.1496062992125988E-3" header="0.30000000000000004" footer="0"/>
  <pageSetup paperSize="9" scale="97" orientation="portrait"/>
  <headerFooter>
    <oddHeader>&amp;Cwww.powerbuilder.hu</oddHeader>
  </headerFooter>
  <drawing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15" sqref="D15"/>
    </sheetView>
  </sheetViews>
  <sheetFormatPr baseColWidth="10" defaultRowHeight="12" x14ac:dyDescent="0"/>
  <sheetData>
    <row r="1" spans="1:11" ht="16">
      <c r="A1" s="19"/>
      <c r="B1" s="20">
        <v>1</v>
      </c>
      <c r="C1" s="20">
        <v>2</v>
      </c>
      <c r="D1" s="20">
        <v>3</v>
      </c>
      <c r="E1" s="20">
        <v>4</v>
      </c>
      <c r="F1" s="20">
        <v>5</v>
      </c>
      <c r="G1" s="20">
        <v>6</v>
      </c>
      <c r="H1" s="20">
        <v>7</v>
      </c>
      <c r="I1" s="20">
        <v>8</v>
      </c>
      <c r="J1" s="20">
        <v>9</v>
      </c>
      <c r="K1" s="20">
        <v>10</v>
      </c>
    </row>
    <row r="2" spans="1:11" ht="15">
      <c r="A2" s="20">
        <v>10</v>
      </c>
      <c r="B2" s="20">
        <v>100</v>
      </c>
      <c r="C2" s="21">
        <v>96</v>
      </c>
      <c r="D2" s="21">
        <v>92</v>
      </c>
      <c r="E2" s="21">
        <v>89</v>
      </c>
      <c r="F2" s="21">
        <v>86</v>
      </c>
      <c r="G2" s="21">
        <v>84</v>
      </c>
      <c r="H2" s="21">
        <v>81</v>
      </c>
      <c r="I2" s="21">
        <v>79</v>
      </c>
      <c r="J2" s="21">
        <v>76</v>
      </c>
      <c r="K2" s="21">
        <v>74</v>
      </c>
    </row>
    <row r="3" spans="1:11" ht="15">
      <c r="A3" s="20">
        <v>9.5</v>
      </c>
      <c r="B3" s="21">
        <v>98</v>
      </c>
      <c r="C3" s="21">
        <v>94</v>
      </c>
      <c r="D3" s="21">
        <v>91</v>
      </c>
      <c r="E3" s="21">
        <v>88</v>
      </c>
      <c r="F3" s="21">
        <v>85</v>
      </c>
      <c r="G3" s="21">
        <v>82</v>
      </c>
      <c r="H3" s="21">
        <v>80</v>
      </c>
      <c r="I3" s="21">
        <v>77</v>
      </c>
      <c r="J3" s="21">
        <v>75</v>
      </c>
      <c r="K3" s="21">
        <v>72</v>
      </c>
    </row>
    <row r="4" spans="1:11" ht="15">
      <c r="A4" s="20">
        <v>9</v>
      </c>
      <c r="B4" s="21">
        <v>96</v>
      </c>
      <c r="C4" s="21">
        <v>92</v>
      </c>
      <c r="D4" s="21">
        <v>89</v>
      </c>
      <c r="E4" s="21">
        <v>86</v>
      </c>
      <c r="F4" s="21">
        <v>84</v>
      </c>
      <c r="G4" s="21">
        <v>81</v>
      </c>
      <c r="H4" s="21">
        <v>79</v>
      </c>
      <c r="I4" s="21">
        <v>76</v>
      </c>
      <c r="J4" s="21">
        <v>74</v>
      </c>
      <c r="K4" s="21">
        <v>71</v>
      </c>
    </row>
    <row r="5" spans="1:11" ht="15">
      <c r="A5" s="20">
        <v>8.5</v>
      </c>
      <c r="B5" s="21">
        <v>94</v>
      </c>
      <c r="C5" s="21">
        <v>91</v>
      </c>
      <c r="D5" s="21">
        <v>88</v>
      </c>
      <c r="E5" s="21">
        <v>85</v>
      </c>
      <c r="F5" s="21">
        <v>82</v>
      </c>
      <c r="G5" s="21">
        <v>80</v>
      </c>
      <c r="H5" s="21">
        <v>77</v>
      </c>
      <c r="I5" s="21">
        <v>75</v>
      </c>
      <c r="J5" s="21">
        <v>72</v>
      </c>
      <c r="K5" s="21">
        <v>69</v>
      </c>
    </row>
    <row r="6" spans="1:11" ht="15">
      <c r="A6" s="20">
        <v>8</v>
      </c>
      <c r="B6" s="21">
        <v>92</v>
      </c>
      <c r="C6" s="21">
        <v>89</v>
      </c>
      <c r="D6" s="21">
        <v>86</v>
      </c>
      <c r="E6" s="21">
        <v>84</v>
      </c>
      <c r="F6" s="21">
        <v>81</v>
      </c>
      <c r="G6" s="21">
        <v>79</v>
      </c>
      <c r="H6" s="21">
        <v>76</v>
      </c>
      <c r="I6" s="21">
        <v>74</v>
      </c>
      <c r="J6" s="21">
        <v>71</v>
      </c>
      <c r="K6" s="21">
        <v>68</v>
      </c>
    </row>
    <row r="7" spans="1:11" ht="15">
      <c r="A7" s="20">
        <v>7.5</v>
      </c>
      <c r="B7" s="21">
        <v>91</v>
      </c>
      <c r="C7" s="21">
        <v>88</v>
      </c>
      <c r="D7" s="21">
        <v>85</v>
      </c>
      <c r="E7" s="21">
        <v>82</v>
      </c>
      <c r="F7" s="21">
        <v>80</v>
      </c>
      <c r="G7" s="21">
        <v>77</v>
      </c>
      <c r="H7" s="21">
        <v>75</v>
      </c>
      <c r="I7" s="21">
        <v>72</v>
      </c>
      <c r="J7" s="21">
        <v>69</v>
      </c>
      <c r="K7" s="21">
        <v>67</v>
      </c>
    </row>
    <row r="8" spans="1:11" ht="15">
      <c r="A8" s="20">
        <v>7</v>
      </c>
      <c r="B8" s="21">
        <v>89</v>
      </c>
      <c r="C8" s="21">
        <v>86</v>
      </c>
      <c r="D8" s="21">
        <v>84</v>
      </c>
      <c r="E8" s="21">
        <v>81</v>
      </c>
      <c r="F8" s="21">
        <v>79</v>
      </c>
      <c r="G8" s="21">
        <v>76</v>
      </c>
      <c r="H8" s="21">
        <v>74</v>
      </c>
      <c r="I8" s="21">
        <v>71</v>
      </c>
      <c r="J8" s="21">
        <v>68</v>
      </c>
      <c r="K8" s="21">
        <v>65</v>
      </c>
    </row>
    <row r="9" spans="1:11" ht="15">
      <c r="A9" s="20">
        <v>6.5</v>
      </c>
      <c r="B9" s="21">
        <v>88</v>
      </c>
      <c r="C9" s="21">
        <v>85</v>
      </c>
      <c r="D9" s="21">
        <v>82</v>
      </c>
      <c r="E9" s="21">
        <v>80</v>
      </c>
      <c r="F9" s="21">
        <v>77</v>
      </c>
      <c r="G9" s="21">
        <v>75</v>
      </c>
      <c r="H9" s="21">
        <v>72</v>
      </c>
      <c r="I9" s="21">
        <v>69</v>
      </c>
      <c r="J9" s="21">
        <v>67</v>
      </c>
      <c r="K9" s="21">
        <v>64</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6CCFF"/>
    <pageSetUpPr fitToPage="1"/>
  </sheetPr>
  <dimension ref="A1:X41"/>
  <sheetViews>
    <sheetView showGridLines="0" view="pageLayout" topLeftCell="A5" workbookViewId="0">
      <selection activeCell="S32" sqref="S32"/>
    </sheetView>
  </sheetViews>
  <sheetFormatPr baseColWidth="10" defaultColWidth="14.5" defaultRowHeight="15.75" customHeight="1" x14ac:dyDescent="0"/>
  <cols>
    <col min="1" max="1" width="1.5" style="68" customWidth="1"/>
    <col min="2" max="2" width="10.6640625" style="68" customWidth="1"/>
    <col min="3" max="3" width="4.33203125" style="68" customWidth="1"/>
    <col min="4" max="4" width="5.1640625" style="68" customWidth="1"/>
    <col min="5" max="5" width="36.1640625" style="68" customWidth="1"/>
    <col min="6" max="6" width="7" style="68" customWidth="1"/>
    <col min="7" max="7" width="9.1640625" style="68" customWidth="1"/>
    <col min="8" max="8" width="10.1640625" style="68" customWidth="1"/>
    <col min="9" max="9" width="7" style="68" customWidth="1"/>
    <col min="10" max="10" width="9.1640625" style="68" customWidth="1"/>
    <col min="11" max="11" width="10.1640625" style="68" customWidth="1"/>
    <col min="12" max="12" width="7" style="68" customWidth="1"/>
    <col min="13" max="13" width="9.1640625" style="68" customWidth="1"/>
    <col min="14" max="14" width="10.1640625" style="68" customWidth="1"/>
    <col min="15" max="15" width="7" style="68" customWidth="1"/>
    <col min="16" max="16" width="9.1640625" style="68" customWidth="1"/>
    <col min="17" max="17" width="10.1640625" style="68" customWidth="1"/>
    <col min="18" max="18" width="7" style="68" customWidth="1"/>
    <col min="19" max="19" width="9.1640625" style="68" customWidth="1"/>
    <col min="20" max="20" width="10.1640625" style="68" customWidth="1"/>
    <col min="21" max="21" width="7" style="68" customWidth="1"/>
    <col min="22" max="22" width="9.1640625" style="68" customWidth="1"/>
    <col min="23" max="23" width="10.1640625" style="68" customWidth="1"/>
    <col min="24" max="24" width="2.33203125" style="68" customWidth="1"/>
    <col min="25" max="16384" width="14.5" style="68"/>
  </cols>
  <sheetData>
    <row r="1" spans="1:24" ht="7.5" customHeight="1">
      <c r="A1" s="38"/>
      <c r="B1" s="44"/>
      <c r="C1" s="44"/>
      <c r="D1" s="25"/>
      <c r="E1" s="26"/>
      <c r="F1" s="43"/>
      <c r="G1" s="26"/>
      <c r="H1" s="26"/>
      <c r="I1" s="25"/>
      <c r="J1" s="25"/>
      <c r="K1" s="25"/>
      <c r="L1" s="25"/>
      <c r="M1" s="25"/>
      <c r="N1" s="25"/>
      <c r="O1" s="25"/>
      <c r="P1" s="25"/>
      <c r="Q1" s="25"/>
      <c r="R1" s="25"/>
      <c r="S1" s="25"/>
      <c r="T1" s="25"/>
      <c r="U1" s="25"/>
      <c r="V1" s="25"/>
      <c r="W1" s="25"/>
    </row>
    <row r="2" spans="1:24" ht="13.5" customHeight="1">
      <c r="A2" s="38"/>
      <c r="B2" s="123" t="s">
        <v>25</v>
      </c>
      <c r="C2" s="123"/>
      <c r="D2" s="123"/>
      <c r="E2" s="123"/>
      <c r="F2" s="31"/>
      <c r="G2" s="30"/>
      <c r="H2" s="30"/>
      <c r="I2" s="29"/>
      <c r="J2" s="29"/>
      <c r="K2" s="29"/>
      <c r="L2" s="29"/>
      <c r="M2" s="29"/>
      <c r="N2" s="29"/>
      <c r="O2" s="129"/>
      <c r="P2" s="130"/>
      <c r="Q2" s="130"/>
      <c r="R2" s="129"/>
      <c r="S2" s="130"/>
      <c r="T2" s="130"/>
      <c r="U2" s="123" t="s">
        <v>26</v>
      </c>
      <c r="V2" s="123"/>
      <c r="W2" s="123"/>
      <c r="X2" s="69"/>
    </row>
    <row r="3" spans="1:24" ht="13.5" customHeight="1">
      <c r="A3" s="38"/>
      <c r="B3" s="123"/>
      <c r="C3" s="123"/>
      <c r="D3" s="123"/>
      <c r="E3" s="123"/>
      <c r="F3" s="31"/>
      <c r="G3" s="30"/>
      <c r="H3" s="30"/>
      <c r="I3" s="29"/>
      <c r="J3" s="29"/>
      <c r="K3" s="29"/>
      <c r="L3" s="29"/>
      <c r="M3" s="29"/>
      <c r="N3" s="29"/>
      <c r="O3" s="29"/>
      <c r="P3" s="29"/>
      <c r="Q3" s="29"/>
      <c r="R3" s="29"/>
      <c r="S3" s="29"/>
      <c r="T3" s="29"/>
      <c r="U3" s="123"/>
      <c r="V3" s="123"/>
      <c r="W3" s="123"/>
      <c r="X3" s="69"/>
    </row>
    <row r="4" spans="1:24" ht="13.5" customHeight="1">
      <c r="A4" s="38"/>
      <c r="B4" s="37"/>
      <c r="C4" s="37"/>
      <c r="D4" s="29"/>
      <c r="E4" s="30"/>
      <c r="F4" s="31"/>
      <c r="G4" s="30"/>
      <c r="H4" s="30"/>
      <c r="I4" s="29"/>
      <c r="J4" s="29"/>
      <c r="K4" s="29"/>
      <c r="L4" s="29"/>
      <c r="M4" s="29"/>
      <c r="N4" s="29"/>
      <c r="O4" s="29"/>
      <c r="P4" s="29"/>
      <c r="Q4" s="29"/>
      <c r="R4" s="29"/>
      <c r="S4" s="29"/>
      <c r="T4" s="29"/>
      <c r="U4" s="29"/>
      <c r="V4" s="29"/>
      <c r="W4" s="29"/>
      <c r="X4" s="69"/>
    </row>
    <row r="5" spans="1:24" ht="13.5" customHeight="1">
      <c r="A5" s="38"/>
      <c r="B5" s="37"/>
      <c r="C5" s="37"/>
      <c r="D5" s="29"/>
      <c r="E5" s="30"/>
      <c r="F5" s="31"/>
      <c r="G5" s="30"/>
      <c r="H5" s="30"/>
      <c r="I5" s="29"/>
      <c r="J5" s="29"/>
      <c r="K5" s="29"/>
      <c r="L5" s="29"/>
      <c r="M5" s="29"/>
      <c r="N5" s="29"/>
      <c r="O5" s="29"/>
      <c r="P5" s="29"/>
      <c r="Q5" s="29"/>
      <c r="R5" s="29"/>
      <c r="S5" s="29"/>
      <c r="T5" s="29"/>
      <c r="U5" s="29"/>
      <c r="V5" s="29"/>
      <c r="W5" s="29"/>
      <c r="X5" s="69"/>
    </row>
    <row r="6" spans="1:24" ht="13.5" customHeight="1">
      <c r="A6" s="38"/>
      <c r="B6" s="37"/>
      <c r="C6" s="37"/>
      <c r="D6" s="29"/>
      <c r="E6" s="30"/>
      <c r="F6" s="42"/>
      <c r="G6" s="41"/>
      <c r="H6" s="41"/>
      <c r="I6" s="36"/>
      <c r="J6" s="36"/>
      <c r="K6" s="36"/>
      <c r="L6" s="36"/>
      <c r="M6" s="36"/>
      <c r="N6" s="36"/>
      <c r="O6" s="36"/>
      <c r="P6" s="36"/>
      <c r="Q6" s="36"/>
      <c r="R6" s="36"/>
      <c r="S6" s="36"/>
      <c r="T6" s="36"/>
      <c r="U6" s="36"/>
      <c r="V6" s="36"/>
      <c r="W6" s="36"/>
      <c r="X6" s="69"/>
    </row>
    <row r="7" spans="1:24" ht="13.5" customHeight="1">
      <c r="A7" s="38"/>
      <c r="B7" s="37"/>
      <c r="C7" s="37"/>
      <c r="D7" s="29"/>
      <c r="E7" s="30"/>
      <c r="F7" s="42"/>
      <c r="G7" s="41"/>
      <c r="H7" s="41"/>
      <c r="I7" s="36"/>
      <c r="J7" s="36"/>
      <c r="K7" s="36"/>
      <c r="L7" s="36"/>
      <c r="M7" s="36"/>
      <c r="N7" s="36"/>
      <c r="O7" s="36"/>
      <c r="P7" s="36"/>
      <c r="Q7" s="36"/>
      <c r="R7" s="36"/>
      <c r="S7" s="36"/>
      <c r="T7" s="36"/>
      <c r="U7" s="36"/>
      <c r="V7" s="36"/>
      <c r="W7" s="36"/>
      <c r="X7" s="69"/>
    </row>
    <row r="8" spans="1:24" ht="21" customHeight="1">
      <c r="A8" s="38"/>
      <c r="B8" s="37"/>
      <c r="C8" s="37"/>
      <c r="D8" s="29"/>
      <c r="E8" s="30"/>
      <c r="F8" s="42"/>
      <c r="G8" s="41"/>
      <c r="H8" s="41"/>
      <c r="I8" s="36"/>
      <c r="J8" s="36"/>
      <c r="K8" s="36"/>
      <c r="L8" s="36"/>
      <c r="M8" s="36"/>
      <c r="N8" s="36"/>
      <c r="O8" s="36"/>
      <c r="P8" s="36"/>
      <c r="Q8" s="36"/>
      <c r="R8" s="36"/>
      <c r="S8" s="36"/>
      <c r="T8" s="36"/>
      <c r="U8" s="36"/>
      <c r="V8" s="36"/>
      <c r="W8" s="36"/>
      <c r="X8" s="69"/>
    </row>
    <row r="9" spans="1:24" ht="13.5" customHeight="1">
      <c r="A9" s="38"/>
      <c r="B9" s="37"/>
      <c r="C9" s="37"/>
      <c r="D9" s="29"/>
      <c r="E9" s="30"/>
      <c r="F9" s="31"/>
      <c r="G9" s="36"/>
      <c r="H9" s="36"/>
      <c r="I9" s="133"/>
      <c r="J9" s="133"/>
      <c r="K9" s="133"/>
      <c r="L9" s="40"/>
      <c r="M9" s="39"/>
      <c r="N9" s="39"/>
      <c r="O9" s="39"/>
      <c r="P9" s="39"/>
      <c r="Q9" s="39"/>
      <c r="R9" s="39"/>
      <c r="S9" s="39"/>
      <c r="T9" s="39"/>
      <c r="U9" s="39"/>
      <c r="V9" s="39"/>
      <c r="W9" s="39"/>
      <c r="X9" s="69"/>
    </row>
    <row r="10" spans="1:24" ht="13.5" customHeight="1">
      <c r="A10" s="38"/>
      <c r="B10" s="37"/>
      <c r="C10" s="37"/>
      <c r="D10" s="29"/>
      <c r="E10" s="30"/>
      <c r="F10" s="36"/>
      <c r="G10" s="36"/>
      <c r="H10" s="36"/>
      <c r="I10" s="35"/>
      <c r="J10" s="34"/>
      <c r="K10" s="34"/>
      <c r="L10" s="29"/>
      <c r="M10" s="29"/>
      <c r="N10" s="29"/>
      <c r="O10" s="29"/>
      <c r="P10" s="29"/>
      <c r="Q10" s="29"/>
      <c r="R10" s="29"/>
      <c r="S10" s="29"/>
      <c r="T10" s="29"/>
      <c r="U10" s="29"/>
      <c r="V10" s="29"/>
      <c r="W10" s="29"/>
      <c r="X10" s="69"/>
    </row>
    <row r="11" spans="1:24" ht="7.5" customHeight="1" thickBot="1">
      <c r="A11" s="33"/>
      <c r="B11" s="32"/>
      <c r="C11" s="32"/>
      <c r="D11" s="29"/>
      <c r="E11" s="30"/>
      <c r="F11" s="31"/>
      <c r="G11" s="30"/>
      <c r="H11" s="30"/>
      <c r="I11" s="29"/>
      <c r="J11" s="29"/>
      <c r="K11" s="29"/>
      <c r="L11" s="29"/>
      <c r="M11" s="29"/>
      <c r="N11" s="29"/>
      <c r="O11" s="29"/>
      <c r="P11" s="29"/>
      <c r="Q11" s="29"/>
      <c r="R11" s="29"/>
      <c r="S11" s="29"/>
      <c r="T11" s="29"/>
      <c r="U11" s="29"/>
      <c r="V11" s="29"/>
      <c r="W11" s="29"/>
      <c r="X11" s="69"/>
    </row>
    <row r="12" spans="1:24" ht="21" customHeight="1">
      <c r="A12" s="28"/>
      <c r="B12" s="84"/>
      <c r="C12" s="85"/>
      <c r="D12" s="131" t="s">
        <v>10</v>
      </c>
      <c r="E12" s="127" t="s">
        <v>6</v>
      </c>
      <c r="F12" s="120" t="s">
        <v>11</v>
      </c>
      <c r="G12" s="121"/>
      <c r="H12" s="122"/>
      <c r="I12" s="120" t="s">
        <v>12</v>
      </c>
      <c r="J12" s="121"/>
      <c r="K12" s="122"/>
      <c r="L12" s="120" t="s">
        <v>13</v>
      </c>
      <c r="M12" s="121"/>
      <c r="N12" s="122"/>
      <c r="O12" s="120" t="s">
        <v>14</v>
      </c>
      <c r="P12" s="121"/>
      <c r="Q12" s="122"/>
      <c r="R12" s="120" t="s">
        <v>27</v>
      </c>
      <c r="S12" s="121"/>
      <c r="T12" s="122"/>
      <c r="U12" s="120" t="s">
        <v>32</v>
      </c>
      <c r="V12" s="121"/>
      <c r="W12" s="122"/>
      <c r="X12" s="69"/>
    </row>
    <row r="13" spans="1:24" ht="21" customHeight="1" thickBot="1">
      <c r="A13" s="28"/>
      <c r="B13" s="67"/>
      <c r="C13" s="85"/>
      <c r="D13" s="132"/>
      <c r="E13" s="128"/>
      <c r="F13" s="51" t="s">
        <v>15</v>
      </c>
      <c r="G13" s="46" t="s">
        <v>16</v>
      </c>
      <c r="H13" s="47" t="s">
        <v>9</v>
      </c>
      <c r="I13" s="51" t="s">
        <v>15</v>
      </c>
      <c r="J13" s="46" t="s">
        <v>16</v>
      </c>
      <c r="K13" s="47" t="s">
        <v>9</v>
      </c>
      <c r="L13" s="51" t="s">
        <v>15</v>
      </c>
      <c r="M13" s="46" t="s">
        <v>16</v>
      </c>
      <c r="N13" s="47" t="s">
        <v>9</v>
      </c>
      <c r="O13" s="51" t="s">
        <v>15</v>
      </c>
      <c r="P13" s="46" t="s">
        <v>16</v>
      </c>
      <c r="Q13" s="47" t="s">
        <v>9</v>
      </c>
      <c r="R13" s="51" t="s">
        <v>15</v>
      </c>
      <c r="S13" s="46" t="s">
        <v>16</v>
      </c>
      <c r="T13" s="47" t="s">
        <v>9</v>
      </c>
      <c r="U13" s="51" t="s">
        <v>15</v>
      </c>
      <c r="V13" s="46" t="s">
        <v>16</v>
      </c>
      <c r="W13" s="47" t="s">
        <v>9</v>
      </c>
      <c r="X13" s="69"/>
    </row>
    <row r="14" spans="1:24" ht="23" customHeight="1">
      <c r="A14" s="27"/>
      <c r="B14" s="124" t="s">
        <v>17</v>
      </c>
      <c r="C14" s="126"/>
      <c r="D14" s="70" t="s">
        <v>18</v>
      </c>
      <c r="E14" s="86" t="s">
        <v>1</v>
      </c>
      <c r="F14" s="71">
        <v>5</v>
      </c>
      <c r="G14" s="72">
        <v>5</v>
      </c>
      <c r="H14" s="87">
        <f>IFERROR(FLOOR(SQMAX*0.8,2.5),"")</f>
        <v>90</v>
      </c>
      <c r="I14" s="71">
        <v>5</v>
      </c>
      <c r="J14" s="72">
        <v>5</v>
      </c>
      <c r="K14" s="87">
        <f>H14+2.5</f>
        <v>92.5</v>
      </c>
      <c r="L14" s="71">
        <v>5</v>
      </c>
      <c r="M14" s="72">
        <v>5</v>
      </c>
      <c r="N14" s="87">
        <f>K14+2.5</f>
        <v>95</v>
      </c>
      <c r="O14" s="71">
        <v>5</v>
      </c>
      <c r="P14" s="72">
        <v>5</v>
      </c>
      <c r="Q14" s="87">
        <f>N14+2.5</f>
        <v>97.5</v>
      </c>
      <c r="R14" s="71">
        <v>5</v>
      </c>
      <c r="S14" s="72">
        <v>5</v>
      </c>
      <c r="T14" s="87">
        <f>Q14+2.5</f>
        <v>100</v>
      </c>
      <c r="U14" s="71">
        <v>5</v>
      </c>
      <c r="V14" s="72">
        <v>5</v>
      </c>
      <c r="W14" s="87">
        <f>T14+2.5</f>
        <v>102.5</v>
      </c>
      <c r="X14" s="69"/>
    </row>
    <row r="15" spans="1:24" ht="23" customHeight="1">
      <c r="A15" s="27"/>
      <c r="B15" s="124"/>
      <c r="C15" s="126"/>
      <c r="D15" s="49" t="s">
        <v>19</v>
      </c>
      <c r="E15" s="73" t="s">
        <v>2</v>
      </c>
      <c r="F15" s="54">
        <v>5</v>
      </c>
      <c r="G15" s="45">
        <v>5</v>
      </c>
      <c r="H15" s="55">
        <f>IFERROR(FLOOR(BPMAX*0.8,2.5),"")</f>
        <v>67.5</v>
      </c>
      <c r="I15" s="98">
        <v>5</v>
      </c>
      <c r="J15" s="99">
        <v>5</v>
      </c>
      <c r="K15" s="87">
        <f>H15+2.5</f>
        <v>70</v>
      </c>
      <c r="L15" s="98">
        <v>5</v>
      </c>
      <c r="M15" s="99">
        <v>5</v>
      </c>
      <c r="N15" s="87">
        <f>K15+2.5</f>
        <v>72.5</v>
      </c>
      <c r="O15" s="98">
        <v>5</v>
      </c>
      <c r="P15" s="99">
        <v>5</v>
      </c>
      <c r="Q15" s="87">
        <f>N15+2.5</f>
        <v>75</v>
      </c>
      <c r="R15" s="98">
        <v>5</v>
      </c>
      <c r="S15" s="99">
        <v>5</v>
      </c>
      <c r="T15" s="87">
        <f>Q15+2.5</f>
        <v>77.5</v>
      </c>
      <c r="U15" s="98">
        <v>5</v>
      </c>
      <c r="V15" s="99">
        <v>5</v>
      </c>
      <c r="W15" s="87">
        <f>T15+2.5</f>
        <v>80</v>
      </c>
      <c r="X15" s="69"/>
    </row>
    <row r="16" spans="1:24" ht="23" customHeight="1">
      <c r="A16" s="27"/>
      <c r="B16" s="124"/>
      <c r="C16" s="126"/>
      <c r="D16" s="49" t="s">
        <v>20</v>
      </c>
      <c r="E16" s="73" t="s">
        <v>3</v>
      </c>
      <c r="F16" s="54">
        <v>3</v>
      </c>
      <c r="G16" s="45">
        <v>5</v>
      </c>
      <c r="H16" s="55">
        <f>IFERROR(FLOOR(DLMAX*0.75,2.5),"")</f>
        <v>97.5</v>
      </c>
      <c r="I16" s="98">
        <v>3</v>
      </c>
      <c r="J16" s="99">
        <v>5</v>
      </c>
      <c r="K16" s="87">
        <f>H16+2.5</f>
        <v>100</v>
      </c>
      <c r="L16" s="98">
        <v>3</v>
      </c>
      <c r="M16" s="99">
        <v>5</v>
      </c>
      <c r="N16" s="87">
        <f>K16+2.5</f>
        <v>102.5</v>
      </c>
      <c r="O16" s="98">
        <v>3</v>
      </c>
      <c r="P16" s="99">
        <v>5</v>
      </c>
      <c r="Q16" s="87">
        <f>N16+2.5</f>
        <v>105</v>
      </c>
      <c r="R16" s="98">
        <v>3</v>
      </c>
      <c r="S16" s="99">
        <v>5</v>
      </c>
      <c r="T16" s="87">
        <f>Q16+2.5</f>
        <v>107.5</v>
      </c>
      <c r="U16" s="98">
        <v>3</v>
      </c>
      <c r="V16" s="99">
        <v>5</v>
      </c>
      <c r="W16" s="87">
        <f>T16+2.5</f>
        <v>110</v>
      </c>
      <c r="X16" s="69"/>
    </row>
    <row r="17" spans="1:24" ht="23" customHeight="1">
      <c r="A17" s="27"/>
      <c r="B17" s="124"/>
      <c r="C17" s="126"/>
      <c r="D17" s="49" t="s">
        <v>22</v>
      </c>
      <c r="E17" s="73" t="s">
        <v>28</v>
      </c>
      <c r="F17" s="54">
        <v>3</v>
      </c>
      <c r="G17" s="45" t="s">
        <v>39</v>
      </c>
      <c r="H17" s="55" t="s">
        <v>21</v>
      </c>
      <c r="I17" s="98">
        <v>3</v>
      </c>
      <c r="J17" s="99" t="s">
        <v>39</v>
      </c>
      <c r="K17" s="55" t="s">
        <v>21</v>
      </c>
      <c r="L17" s="98">
        <v>3</v>
      </c>
      <c r="M17" s="99" t="s">
        <v>39</v>
      </c>
      <c r="N17" s="55" t="s">
        <v>21</v>
      </c>
      <c r="O17" s="98">
        <v>3</v>
      </c>
      <c r="P17" s="99" t="s">
        <v>39</v>
      </c>
      <c r="Q17" s="55" t="s">
        <v>21</v>
      </c>
      <c r="R17" s="98">
        <v>3</v>
      </c>
      <c r="S17" s="99" t="s">
        <v>39</v>
      </c>
      <c r="T17" s="55" t="s">
        <v>21</v>
      </c>
      <c r="U17" s="98">
        <v>3</v>
      </c>
      <c r="V17" s="99" t="s">
        <v>39</v>
      </c>
      <c r="W17" s="55" t="s">
        <v>21</v>
      </c>
      <c r="X17" s="69"/>
    </row>
    <row r="18" spans="1:24" ht="15" customHeight="1" thickBot="1">
      <c r="A18" s="27"/>
      <c r="B18" s="67"/>
      <c r="C18" s="67"/>
      <c r="D18" s="57"/>
      <c r="E18" s="75"/>
      <c r="F18" s="58"/>
      <c r="G18" s="59"/>
      <c r="H18" s="60"/>
      <c r="I18" s="58"/>
      <c r="J18" s="59"/>
      <c r="K18" s="61"/>
      <c r="L18" s="58"/>
      <c r="M18" s="59"/>
      <c r="N18" s="61"/>
      <c r="O18" s="58"/>
      <c r="P18" s="59"/>
      <c r="Q18" s="61"/>
      <c r="R18" s="58"/>
      <c r="S18" s="59"/>
      <c r="T18" s="61"/>
      <c r="U18" s="58"/>
      <c r="V18" s="59"/>
      <c r="W18" s="61"/>
      <c r="X18" s="69"/>
    </row>
    <row r="19" spans="1:24" ht="23" customHeight="1">
      <c r="A19" s="27"/>
      <c r="B19" s="124" t="s">
        <v>23</v>
      </c>
      <c r="C19" s="126"/>
      <c r="D19" s="48" t="s">
        <v>18</v>
      </c>
      <c r="E19" s="83" t="s">
        <v>1</v>
      </c>
      <c r="F19" s="139">
        <v>4</v>
      </c>
      <c r="G19" s="140">
        <v>3</v>
      </c>
      <c r="H19" s="141">
        <f>FLOOR(H14*0.85,2.5)</f>
        <v>75</v>
      </c>
      <c r="I19" s="139">
        <v>4</v>
      </c>
      <c r="J19" s="140">
        <v>3</v>
      </c>
      <c r="K19" s="141">
        <f>H19+2.5</f>
        <v>77.5</v>
      </c>
      <c r="L19" s="139">
        <v>4</v>
      </c>
      <c r="M19" s="140">
        <v>3</v>
      </c>
      <c r="N19" s="141">
        <f>K19+2.5</f>
        <v>80</v>
      </c>
      <c r="O19" s="139">
        <v>4</v>
      </c>
      <c r="P19" s="140">
        <v>3</v>
      </c>
      <c r="Q19" s="141">
        <f>N19+2.5</f>
        <v>82.5</v>
      </c>
      <c r="R19" s="139">
        <v>4</v>
      </c>
      <c r="S19" s="140">
        <v>3</v>
      </c>
      <c r="T19" s="141">
        <f>Q19+2.5</f>
        <v>85</v>
      </c>
      <c r="U19" s="139">
        <v>4</v>
      </c>
      <c r="V19" s="140">
        <v>3</v>
      </c>
      <c r="W19" s="141">
        <f>T19+2.5</f>
        <v>87.5</v>
      </c>
      <c r="X19" s="69"/>
    </row>
    <row r="20" spans="1:24" ht="23" customHeight="1">
      <c r="A20" s="27"/>
      <c r="B20" s="124"/>
      <c r="C20" s="126"/>
      <c r="D20" s="49" t="s">
        <v>19</v>
      </c>
      <c r="E20" s="73" t="s">
        <v>2</v>
      </c>
      <c r="F20" s="98">
        <v>4</v>
      </c>
      <c r="G20" s="99">
        <v>3</v>
      </c>
      <c r="H20" s="55">
        <f>FLOOR(H15*0.9,2.5)</f>
        <v>60</v>
      </c>
      <c r="I20" s="98">
        <v>4</v>
      </c>
      <c r="J20" s="99">
        <v>3</v>
      </c>
      <c r="K20" s="55">
        <f>H20+2.5</f>
        <v>62.5</v>
      </c>
      <c r="L20" s="98">
        <v>4</v>
      </c>
      <c r="M20" s="99">
        <v>3</v>
      </c>
      <c r="N20" s="55">
        <f>K20+2.5</f>
        <v>65</v>
      </c>
      <c r="O20" s="98">
        <v>4</v>
      </c>
      <c r="P20" s="99">
        <v>3</v>
      </c>
      <c r="Q20" s="55">
        <f>N20+2.5</f>
        <v>67.5</v>
      </c>
      <c r="R20" s="98">
        <v>4</v>
      </c>
      <c r="S20" s="99">
        <v>3</v>
      </c>
      <c r="T20" s="55">
        <f>Q20+2.5</f>
        <v>70</v>
      </c>
      <c r="U20" s="98">
        <v>4</v>
      </c>
      <c r="V20" s="99">
        <v>3</v>
      </c>
      <c r="W20" s="55">
        <f>T20+2.5</f>
        <v>72.5</v>
      </c>
      <c r="X20" s="69"/>
    </row>
    <row r="21" spans="1:24" ht="23" customHeight="1">
      <c r="A21" s="27"/>
      <c r="B21" s="124"/>
      <c r="C21" s="126"/>
      <c r="D21" s="49" t="s">
        <v>20</v>
      </c>
      <c r="E21" s="73" t="s">
        <v>37</v>
      </c>
      <c r="F21" s="71">
        <v>3</v>
      </c>
      <c r="G21" s="72" t="s">
        <v>38</v>
      </c>
      <c r="H21" s="142" t="s">
        <v>21</v>
      </c>
      <c r="I21" s="71">
        <v>3</v>
      </c>
      <c r="J21" s="72" t="s">
        <v>38</v>
      </c>
      <c r="K21" s="142" t="s">
        <v>21</v>
      </c>
      <c r="L21" s="71">
        <v>3</v>
      </c>
      <c r="M21" s="72" t="s">
        <v>38</v>
      </c>
      <c r="N21" s="142" t="s">
        <v>21</v>
      </c>
      <c r="O21" s="71">
        <v>3</v>
      </c>
      <c r="P21" s="72" t="s">
        <v>38</v>
      </c>
      <c r="Q21" s="142" t="s">
        <v>21</v>
      </c>
      <c r="R21" s="71">
        <v>3</v>
      </c>
      <c r="S21" s="72" t="s">
        <v>38</v>
      </c>
      <c r="T21" s="142" t="s">
        <v>21</v>
      </c>
      <c r="U21" s="71">
        <v>3</v>
      </c>
      <c r="V21" s="72" t="s">
        <v>38</v>
      </c>
      <c r="W21" s="142" t="s">
        <v>21</v>
      </c>
      <c r="X21" s="69"/>
    </row>
    <row r="22" spans="1:24" ht="23" customHeight="1">
      <c r="A22" s="27"/>
      <c r="B22" s="124"/>
      <c r="C22" s="126"/>
      <c r="D22" s="49" t="s">
        <v>22</v>
      </c>
      <c r="E22" s="73" t="s">
        <v>41</v>
      </c>
      <c r="F22" s="90">
        <v>3</v>
      </c>
      <c r="G22" s="91" t="s">
        <v>40</v>
      </c>
      <c r="H22" s="102" t="s">
        <v>21</v>
      </c>
      <c r="I22" s="98">
        <v>3</v>
      </c>
      <c r="J22" s="99" t="s">
        <v>40</v>
      </c>
      <c r="K22" s="102" t="s">
        <v>21</v>
      </c>
      <c r="L22" s="98">
        <v>3</v>
      </c>
      <c r="M22" s="99" t="s">
        <v>40</v>
      </c>
      <c r="N22" s="102" t="s">
        <v>21</v>
      </c>
      <c r="O22" s="98">
        <v>3</v>
      </c>
      <c r="P22" s="99" t="s">
        <v>40</v>
      </c>
      <c r="Q22" s="102" t="s">
        <v>21</v>
      </c>
      <c r="R22" s="98">
        <v>3</v>
      </c>
      <c r="S22" s="99" t="s">
        <v>40</v>
      </c>
      <c r="T22" s="102" t="s">
        <v>21</v>
      </c>
      <c r="U22" s="98">
        <v>3</v>
      </c>
      <c r="V22" s="99" t="s">
        <v>40</v>
      </c>
      <c r="W22" s="102" t="s">
        <v>21</v>
      </c>
      <c r="X22" s="69"/>
    </row>
    <row r="23" spans="1:24" ht="23" customHeight="1" thickBot="1">
      <c r="A23" s="27"/>
      <c r="B23" s="124"/>
      <c r="C23" s="126"/>
      <c r="D23" s="50" t="s">
        <v>42</v>
      </c>
      <c r="E23" s="74" t="s">
        <v>30</v>
      </c>
      <c r="F23" s="92">
        <v>3</v>
      </c>
      <c r="G23" s="93" t="s">
        <v>31</v>
      </c>
      <c r="H23" s="103" t="s">
        <v>21</v>
      </c>
      <c r="I23" s="100">
        <v>3</v>
      </c>
      <c r="J23" s="101" t="s">
        <v>31</v>
      </c>
      <c r="K23" s="103" t="s">
        <v>21</v>
      </c>
      <c r="L23" s="100">
        <v>3</v>
      </c>
      <c r="M23" s="101" t="s">
        <v>31</v>
      </c>
      <c r="N23" s="103" t="s">
        <v>21</v>
      </c>
      <c r="O23" s="100">
        <v>3</v>
      </c>
      <c r="P23" s="101" t="s">
        <v>31</v>
      </c>
      <c r="Q23" s="103" t="s">
        <v>21</v>
      </c>
      <c r="R23" s="100">
        <v>3</v>
      </c>
      <c r="S23" s="101" t="s">
        <v>31</v>
      </c>
      <c r="T23" s="103" t="s">
        <v>21</v>
      </c>
      <c r="U23" s="100">
        <v>3</v>
      </c>
      <c r="V23" s="101" t="s">
        <v>31</v>
      </c>
      <c r="W23" s="103" t="s">
        <v>21</v>
      </c>
      <c r="X23" s="69"/>
    </row>
    <row r="24" spans="1:24" ht="15" customHeight="1" thickBot="1">
      <c r="A24" s="27"/>
      <c r="B24" s="62"/>
      <c r="C24" s="63"/>
      <c r="D24" s="57"/>
      <c r="E24" s="75"/>
      <c r="F24" s="58"/>
      <c r="G24" s="59"/>
      <c r="H24" s="60"/>
      <c r="I24" s="58"/>
      <c r="J24" s="59"/>
      <c r="K24" s="60"/>
      <c r="L24" s="58"/>
      <c r="M24" s="59"/>
      <c r="N24" s="61"/>
      <c r="O24" s="58"/>
      <c r="P24" s="59"/>
      <c r="Q24" s="61"/>
      <c r="R24" s="58"/>
      <c r="S24" s="59"/>
      <c r="T24" s="61"/>
      <c r="U24" s="58" t="s">
        <v>33</v>
      </c>
      <c r="V24" s="59"/>
      <c r="W24" s="61"/>
      <c r="X24" s="69"/>
    </row>
    <row r="25" spans="1:24" ht="23" customHeight="1">
      <c r="A25" s="27"/>
      <c r="B25" s="124" t="s">
        <v>24</v>
      </c>
      <c r="C25" s="125"/>
      <c r="D25" s="48" t="s">
        <v>18</v>
      </c>
      <c r="E25" s="83" t="s">
        <v>1</v>
      </c>
      <c r="F25" s="52">
        <v>1</v>
      </c>
      <c r="G25" s="97">
        <v>5</v>
      </c>
      <c r="H25" s="53">
        <f>IFERROR(FLOOR(SQMAX*0.68,2.5),"")</f>
        <v>77.5</v>
      </c>
      <c r="I25" s="52">
        <v>1</v>
      </c>
      <c r="J25" s="97">
        <v>5</v>
      </c>
      <c r="K25" s="53">
        <f>H25+2.5</f>
        <v>80</v>
      </c>
      <c r="L25" s="52">
        <v>1</v>
      </c>
      <c r="M25" s="97">
        <v>5</v>
      </c>
      <c r="N25" s="53">
        <f>K25+2.5</f>
        <v>82.5</v>
      </c>
      <c r="O25" s="52">
        <v>1</v>
      </c>
      <c r="P25" s="97">
        <v>5</v>
      </c>
      <c r="Q25" s="53">
        <f>N25+2.5</f>
        <v>85</v>
      </c>
      <c r="R25" s="52">
        <v>1</v>
      </c>
      <c r="S25" s="97">
        <v>5</v>
      </c>
      <c r="T25" s="53">
        <f>Q25+2.5</f>
        <v>87.5</v>
      </c>
      <c r="U25" s="52">
        <v>1</v>
      </c>
      <c r="V25" s="97">
        <v>5</v>
      </c>
      <c r="W25" s="53">
        <f>T25+2.5</f>
        <v>90</v>
      </c>
      <c r="X25" s="69"/>
    </row>
    <row r="26" spans="1:24" ht="23" customHeight="1">
      <c r="A26" s="27"/>
      <c r="B26" s="124"/>
      <c r="C26" s="125"/>
      <c r="D26" s="49" t="s">
        <v>18</v>
      </c>
      <c r="E26" s="73" t="s">
        <v>1</v>
      </c>
      <c r="F26" s="98">
        <v>1</v>
      </c>
      <c r="G26" s="99">
        <v>5</v>
      </c>
      <c r="H26" s="55">
        <f>IFERROR(FLOOR(SQMAX*0.78,2.5),"")</f>
        <v>87.5</v>
      </c>
      <c r="I26" s="98">
        <v>1</v>
      </c>
      <c r="J26" s="99">
        <v>5</v>
      </c>
      <c r="K26" s="55">
        <f>H26+2.5</f>
        <v>90</v>
      </c>
      <c r="L26" s="98">
        <v>1</v>
      </c>
      <c r="M26" s="99">
        <v>5</v>
      </c>
      <c r="N26" s="55">
        <f>K26+2.5</f>
        <v>92.5</v>
      </c>
      <c r="O26" s="98">
        <v>1</v>
      </c>
      <c r="P26" s="99">
        <v>5</v>
      </c>
      <c r="Q26" s="55">
        <f>N26+2.5</f>
        <v>95</v>
      </c>
      <c r="R26" s="98">
        <v>1</v>
      </c>
      <c r="S26" s="99">
        <v>5</v>
      </c>
      <c r="T26" s="55">
        <f>Q26+2.5</f>
        <v>97.5</v>
      </c>
      <c r="U26" s="98">
        <v>1</v>
      </c>
      <c r="V26" s="99">
        <v>5</v>
      </c>
      <c r="W26" s="55">
        <f>T26+2.5</f>
        <v>100</v>
      </c>
      <c r="X26" s="69"/>
    </row>
    <row r="27" spans="1:24" ht="23" customHeight="1">
      <c r="A27" s="27"/>
      <c r="B27" s="124"/>
      <c r="C27" s="125"/>
      <c r="D27" s="49" t="s">
        <v>18</v>
      </c>
      <c r="E27" s="73" t="s">
        <v>1</v>
      </c>
      <c r="F27" s="98">
        <v>1</v>
      </c>
      <c r="G27" s="99" t="s">
        <v>43</v>
      </c>
      <c r="H27" s="55">
        <f>IFERROR(FLOOR(SQMAX*0.88,2.5),"")</f>
        <v>100</v>
      </c>
      <c r="I27" s="98">
        <v>1</v>
      </c>
      <c r="J27" s="99" t="s">
        <v>43</v>
      </c>
      <c r="K27" s="55">
        <f>H27+2.5</f>
        <v>102.5</v>
      </c>
      <c r="L27" s="98">
        <v>1</v>
      </c>
      <c r="M27" s="99" t="s">
        <v>43</v>
      </c>
      <c r="N27" s="55">
        <f>K27+2.5</f>
        <v>105</v>
      </c>
      <c r="O27" s="98">
        <v>1</v>
      </c>
      <c r="P27" s="99" t="s">
        <v>43</v>
      </c>
      <c r="Q27" s="55">
        <f>N27+2.5</f>
        <v>107.5</v>
      </c>
      <c r="R27" s="98">
        <v>1</v>
      </c>
      <c r="S27" s="99" t="s">
        <v>43</v>
      </c>
      <c r="T27" s="55">
        <f>Q27+2.5</f>
        <v>110</v>
      </c>
      <c r="U27" s="98">
        <v>1</v>
      </c>
      <c r="V27" s="99" t="s">
        <v>43</v>
      </c>
      <c r="W27" s="55">
        <f>T27+2.5</f>
        <v>112.5</v>
      </c>
      <c r="X27" s="69"/>
    </row>
    <row r="28" spans="1:24" s="96" customFormat="1" ht="23" customHeight="1">
      <c r="A28" s="27"/>
      <c r="B28" s="124"/>
      <c r="C28" s="125"/>
      <c r="D28" s="49" t="s">
        <v>19</v>
      </c>
      <c r="E28" s="73" t="s">
        <v>2</v>
      </c>
      <c r="F28" s="98">
        <v>1</v>
      </c>
      <c r="G28" s="99">
        <v>5</v>
      </c>
      <c r="H28" s="55">
        <f>IFERROR(FLOOR(BPMAX*0.72,2.5),"")</f>
        <v>60</v>
      </c>
      <c r="I28" s="98">
        <v>1</v>
      </c>
      <c r="J28" s="99">
        <v>5</v>
      </c>
      <c r="K28" s="55">
        <f>H28+2.5</f>
        <v>62.5</v>
      </c>
      <c r="L28" s="98">
        <v>1</v>
      </c>
      <c r="M28" s="99">
        <v>5</v>
      </c>
      <c r="N28" s="55">
        <f>K28+2.5</f>
        <v>65</v>
      </c>
      <c r="O28" s="98">
        <v>1</v>
      </c>
      <c r="P28" s="99">
        <v>5</v>
      </c>
      <c r="Q28" s="55">
        <f>N28+2.5</f>
        <v>67.5</v>
      </c>
      <c r="R28" s="98">
        <v>1</v>
      </c>
      <c r="S28" s="99">
        <v>5</v>
      </c>
      <c r="T28" s="55">
        <f>Q28+2.5</f>
        <v>70</v>
      </c>
      <c r="U28" s="98">
        <v>1</v>
      </c>
      <c r="V28" s="99">
        <v>5</v>
      </c>
      <c r="W28" s="55">
        <f>T28+2.5</f>
        <v>72.5</v>
      </c>
      <c r="X28" s="69"/>
    </row>
    <row r="29" spans="1:24" s="96" customFormat="1" ht="23" customHeight="1">
      <c r="A29" s="27"/>
      <c r="B29" s="124"/>
      <c r="C29" s="125"/>
      <c r="D29" s="49" t="s">
        <v>19</v>
      </c>
      <c r="E29" s="73" t="s">
        <v>2</v>
      </c>
      <c r="F29" s="98">
        <v>1</v>
      </c>
      <c r="G29" s="99">
        <v>5</v>
      </c>
      <c r="H29" s="55">
        <f>IFERROR(FLOOR(BPMAX*0.8,2.5),"")</f>
        <v>67.5</v>
      </c>
      <c r="I29" s="98">
        <v>1</v>
      </c>
      <c r="J29" s="99">
        <v>5</v>
      </c>
      <c r="K29" s="55">
        <f>H29+2.5</f>
        <v>70</v>
      </c>
      <c r="L29" s="98">
        <v>1</v>
      </c>
      <c r="M29" s="99">
        <v>5</v>
      </c>
      <c r="N29" s="55">
        <f>K29+2.5</f>
        <v>72.5</v>
      </c>
      <c r="O29" s="98">
        <v>1</v>
      </c>
      <c r="P29" s="99">
        <v>5</v>
      </c>
      <c r="Q29" s="55">
        <f>N29+2.5</f>
        <v>75</v>
      </c>
      <c r="R29" s="98">
        <v>1</v>
      </c>
      <c r="S29" s="99">
        <v>5</v>
      </c>
      <c r="T29" s="55">
        <f>Q29+2.5</f>
        <v>77.5</v>
      </c>
      <c r="U29" s="98">
        <v>1</v>
      </c>
      <c r="V29" s="99">
        <v>5</v>
      </c>
      <c r="W29" s="55">
        <f>T29+2.5</f>
        <v>80</v>
      </c>
      <c r="X29" s="69"/>
    </row>
    <row r="30" spans="1:24" s="96" customFormat="1" ht="23" customHeight="1">
      <c r="A30" s="27"/>
      <c r="B30" s="124"/>
      <c r="C30" s="125"/>
      <c r="D30" s="49" t="s">
        <v>19</v>
      </c>
      <c r="E30" s="73" t="s">
        <v>2</v>
      </c>
      <c r="F30" s="98">
        <v>1</v>
      </c>
      <c r="G30" s="99" t="s">
        <v>43</v>
      </c>
      <c r="H30" s="55">
        <f>IFERROR(FLOOR(BPMAX*0.88,2.5),"")</f>
        <v>72.5</v>
      </c>
      <c r="I30" s="98">
        <v>1</v>
      </c>
      <c r="J30" s="99" t="s">
        <v>43</v>
      </c>
      <c r="K30" s="55">
        <f>H30+2.5</f>
        <v>75</v>
      </c>
      <c r="L30" s="98">
        <v>1</v>
      </c>
      <c r="M30" s="99" t="s">
        <v>43</v>
      </c>
      <c r="N30" s="55">
        <f>K30+2.5</f>
        <v>77.5</v>
      </c>
      <c r="O30" s="98">
        <v>1</v>
      </c>
      <c r="P30" s="99" t="s">
        <v>43</v>
      </c>
      <c r="Q30" s="55">
        <f>N30+2.5</f>
        <v>80</v>
      </c>
      <c r="R30" s="98">
        <v>1</v>
      </c>
      <c r="S30" s="99" t="s">
        <v>43</v>
      </c>
      <c r="T30" s="55">
        <f>Q30+2.5</f>
        <v>82.5</v>
      </c>
      <c r="U30" s="98">
        <v>1</v>
      </c>
      <c r="V30" s="99" t="s">
        <v>43</v>
      </c>
      <c r="W30" s="55">
        <f>T30+2.5</f>
        <v>85</v>
      </c>
      <c r="X30" s="69"/>
    </row>
    <row r="31" spans="1:24" ht="23" customHeight="1">
      <c r="A31" s="27"/>
      <c r="B31" s="124"/>
      <c r="C31" s="125"/>
      <c r="D31" s="49" t="s">
        <v>20</v>
      </c>
      <c r="E31" s="73" t="s">
        <v>3</v>
      </c>
      <c r="F31" s="98">
        <v>1</v>
      </c>
      <c r="G31" s="136">
        <v>5</v>
      </c>
      <c r="H31" s="55">
        <f>IFERROR(FLOOR(DLMAX*0.68,2.5),"")</f>
        <v>87.5</v>
      </c>
      <c r="I31" s="98">
        <v>1</v>
      </c>
      <c r="J31" s="136">
        <v>5</v>
      </c>
      <c r="K31" s="55">
        <f>H31+2.5</f>
        <v>90</v>
      </c>
      <c r="L31" s="98">
        <v>1</v>
      </c>
      <c r="M31" s="136">
        <v>5</v>
      </c>
      <c r="N31" s="55">
        <f>K31+2.5</f>
        <v>92.5</v>
      </c>
      <c r="O31" s="98">
        <v>1</v>
      </c>
      <c r="P31" s="136">
        <v>5</v>
      </c>
      <c r="Q31" s="55">
        <f>N31+2.5</f>
        <v>95</v>
      </c>
      <c r="R31" s="98">
        <v>1</v>
      </c>
      <c r="S31" s="136">
        <v>5</v>
      </c>
      <c r="T31" s="55">
        <f>Q31+2.5</f>
        <v>97.5</v>
      </c>
      <c r="U31" s="98">
        <v>1</v>
      </c>
      <c r="V31" s="136">
        <v>5</v>
      </c>
      <c r="W31" s="55">
        <f>T31+2.5</f>
        <v>100</v>
      </c>
      <c r="X31" s="69"/>
    </row>
    <row r="32" spans="1:24" ht="23" customHeight="1">
      <c r="A32" s="27"/>
      <c r="B32" s="124"/>
      <c r="C32" s="125"/>
      <c r="D32" s="49" t="s">
        <v>20</v>
      </c>
      <c r="E32" s="73" t="s">
        <v>3</v>
      </c>
      <c r="F32" s="98">
        <v>1</v>
      </c>
      <c r="G32" s="136">
        <v>5</v>
      </c>
      <c r="H32" s="55">
        <f>IFERROR(FLOOR(DLMAX*0.78,2.5),"")</f>
        <v>100</v>
      </c>
      <c r="I32" s="98">
        <v>1</v>
      </c>
      <c r="J32" s="136">
        <v>5</v>
      </c>
      <c r="K32" s="55">
        <f>H32+2.5</f>
        <v>102.5</v>
      </c>
      <c r="L32" s="98">
        <v>1</v>
      </c>
      <c r="M32" s="136">
        <v>5</v>
      </c>
      <c r="N32" s="55">
        <f>K32+2.5</f>
        <v>105</v>
      </c>
      <c r="O32" s="98">
        <v>1</v>
      </c>
      <c r="P32" s="136">
        <v>5</v>
      </c>
      <c r="Q32" s="55">
        <f>N32+2.5</f>
        <v>107.5</v>
      </c>
      <c r="R32" s="98">
        <v>1</v>
      </c>
      <c r="S32" s="136">
        <v>5</v>
      </c>
      <c r="T32" s="55">
        <f>Q32+2.5</f>
        <v>110</v>
      </c>
      <c r="U32" s="98">
        <v>1</v>
      </c>
      <c r="V32" s="136">
        <v>5</v>
      </c>
      <c r="W32" s="55">
        <f>T32+2.5</f>
        <v>112.5</v>
      </c>
      <c r="X32" s="69"/>
    </row>
    <row r="33" spans="1:24" ht="23" customHeight="1" thickBot="1">
      <c r="A33" s="27"/>
      <c r="B33" s="124"/>
      <c r="C33" s="125"/>
      <c r="D33" s="49" t="s">
        <v>20</v>
      </c>
      <c r="E33" s="73" t="s">
        <v>3</v>
      </c>
      <c r="F33" s="100">
        <v>1</v>
      </c>
      <c r="G33" s="143" t="s">
        <v>43</v>
      </c>
      <c r="H33" s="56">
        <f>IFERROR(FLOOR(DLMAX*0.88,2.5),"")</f>
        <v>112.5</v>
      </c>
      <c r="I33" s="100">
        <v>1</v>
      </c>
      <c r="J33" s="143" t="s">
        <v>43</v>
      </c>
      <c r="K33" s="56">
        <f>H33+2.5</f>
        <v>115</v>
      </c>
      <c r="L33" s="100">
        <v>1</v>
      </c>
      <c r="M33" s="143" t="s">
        <v>43</v>
      </c>
      <c r="N33" s="56">
        <f>K33+2.5</f>
        <v>117.5</v>
      </c>
      <c r="O33" s="100">
        <v>1</v>
      </c>
      <c r="P33" s="143" t="s">
        <v>43</v>
      </c>
      <c r="Q33" s="56">
        <f>N33+2.5</f>
        <v>120</v>
      </c>
      <c r="R33" s="100">
        <v>1</v>
      </c>
      <c r="S33" s="143" t="s">
        <v>43</v>
      </c>
      <c r="T33" s="56">
        <f>Q33+2.5</f>
        <v>122.5</v>
      </c>
      <c r="U33" s="100">
        <v>1</v>
      </c>
      <c r="V33" s="143" t="s">
        <v>43</v>
      </c>
      <c r="W33" s="56">
        <f>T33+2.5</f>
        <v>125</v>
      </c>
      <c r="X33" s="69"/>
    </row>
    <row r="34" spans="1:24" ht="16" customHeight="1" thickBot="1">
      <c r="A34" s="24"/>
      <c r="B34" s="64"/>
      <c r="C34" s="64"/>
      <c r="D34" s="65"/>
      <c r="E34" s="66"/>
      <c r="F34" s="76"/>
      <c r="G34" s="77"/>
      <c r="H34" s="78"/>
      <c r="I34" s="79"/>
      <c r="J34" s="80"/>
      <c r="K34" s="81"/>
      <c r="L34" s="79"/>
      <c r="M34" s="80"/>
      <c r="N34" s="81"/>
      <c r="O34" s="79"/>
      <c r="P34" s="80"/>
      <c r="Q34" s="82"/>
      <c r="R34" s="79"/>
      <c r="S34" s="80"/>
      <c r="T34" s="82"/>
      <c r="U34" s="79"/>
      <c r="V34" s="80"/>
      <c r="W34" s="82"/>
      <c r="X34" s="69"/>
    </row>
    <row r="41" spans="1:24" ht="15.75" customHeight="1">
      <c r="K41" s="89"/>
    </row>
  </sheetData>
  <dataConsolidate/>
  <mergeCells count="16">
    <mergeCell ref="B25:C33"/>
    <mergeCell ref="B14:C17"/>
    <mergeCell ref="B19:C23"/>
    <mergeCell ref="E12:E13"/>
    <mergeCell ref="R2:T2"/>
    <mergeCell ref="R12:T12"/>
    <mergeCell ref="B2:E3"/>
    <mergeCell ref="L12:N12"/>
    <mergeCell ref="O12:Q12"/>
    <mergeCell ref="D12:D13"/>
    <mergeCell ref="O2:Q2"/>
    <mergeCell ref="F12:H12"/>
    <mergeCell ref="I9:K9"/>
    <mergeCell ref="I12:K12"/>
    <mergeCell ref="U12:W12"/>
    <mergeCell ref="U2:W3"/>
  </mergeCells>
  <phoneticPr fontId="3" type="noConversion"/>
  <pageMargins left="0.75000000000000011" right="0.75000000000000011" top="1" bottom="1" header="0.5" footer="0.5"/>
  <pageSetup paperSize="9" scale="56" orientation="landscape" horizontalDpi="4294967292" verticalDpi="4294967292"/>
  <drawing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6CCFF"/>
    <pageSetUpPr fitToPage="1"/>
  </sheetPr>
  <dimension ref="A1:X44"/>
  <sheetViews>
    <sheetView showGridLines="0" view="pageLayout" topLeftCell="A15" workbookViewId="0">
      <selection activeCell="H31" sqref="H31"/>
    </sheetView>
  </sheetViews>
  <sheetFormatPr baseColWidth="10" defaultColWidth="14.5" defaultRowHeight="15.75" customHeight="1" x14ac:dyDescent="0"/>
  <cols>
    <col min="1" max="1" width="1.5" style="96" customWidth="1"/>
    <col min="2" max="2" width="10.6640625" style="96" customWidth="1"/>
    <col min="3" max="3" width="4.33203125" style="96" customWidth="1"/>
    <col min="4" max="4" width="5.1640625" style="96" customWidth="1"/>
    <col min="5" max="5" width="36.1640625" style="96" customWidth="1"/>
    <col min="6" max="6" width="7" style="96" customWidth="1"/>
    <col min="7" max="7" width="9.1640625" style="96" customWidth="1"/>
    <col min="8" max="8" width="10.1640625" style="96" customWidth="1"/>
    <col min="9" max="9" width="7" style="96" customWidth="1"/>
    <col min="10" max="10" width="9.1640625" style="96" customWidth="1"/>
    <col min="11" max="11" width="10.1640625" style="96" customWidth="1"/>
    <col min="12" max="12" width="7" style="96" customWidth="1"/>
    <col min="13" max="13" width="9.1640625" style="96" customWidth="1"/>
    <col min="14" max="14" width="10.1640625" style="96" customWidth="1"/>
    <col min="15" max="15" width="7" style="96" customWidth="1"/>
    <col min="16" max="16" width="9.1640625" style="96" customWidth="1"/>
    <col min="17" max="17" width="10.1640625" style="96" customWidth="1"/>
    <col min="18" max="18" width="7" style="96" customWidth="1"/>
    <col min="19" max="19" width="9.1640625" style="96" customWidth="1"/>
    <col min="20" max="20" width="10.1640625" style="96" customWidth="1"/>
    <col min="21" max="21" width="7" style="96" customWidth="1"/>
    <col min="22" max="22" width="9.1640625" style="96" customWidth="1"/>
    <col min="23" max="23" width="10.1640625" style="96" customWidth="1"/>
    <col min="24" max="24" width="2.33203125" style="96" customWidth="1"/>
    <col min="25" max="16384" width="14.5" style="96"/>
  </cols>
  <sheetData>
    <row r="1" spans="1:24" ht="7.5" customHeight="1">
      <c r="A1" s="38"/>
      <c r="B1" s="44"/>
      <c r="C1" s="44"/>
      <c r="D1" s="25"/>
      <c r="E1" s="26"/>
      <c r="F1" s="43"/>
      <c r="G1" s="26"/>
      <c r="H1" s="26"/>
      <c r="I1" s="25"/>
      <c r="J1" s="25"/>
      <c r="K1" s="25"/>
      <c r="L1" s="25"/>
      <c r="M1" s="25"/>
      <c r="N1" s="25"/>
      <c r="O1" s="25"/>
      <c r="P1" s="25"/>
      <c r="Q1" s="25"/>
      <c r="R1" s="25"/>
      <c r="S1" s="25"/>
      <c r="T1" s="25"/>
      <c r="U1" s="25"/>
      <c r="V1" s="25"/>
      <c r="W1" s="25"/>
    </row>
    <row r="2" spans="1:24" ht="13.5" customHeight="1">
      <c r="A2" s="38"/>
      <c r="B2" s="123" t="s">
        <v>25</v>
      </c>
      <c r="C2" s="123"/>
      <c r="D2" s="123"/>
      <c r="E2" s="123"/>
      <c r="F2" s="31"/>
      <c r="G2" s="30"/>
      <c r="H2" s="30"/>
      <c r="I2" s="29"/>
      <c r="J2" s="29"/>
      <c r="K2" s="29"/>
      <c r="L2" s="29"/>
      <c r="M2" s="29"/>
      <c r="N2" s="29"/>
      <c r="O2" s="129"/>
      <c r="P2" s="130"/>
      <c r="Q2" s="130"/>
      <c r="R2" s="129"/>
      <c r="S2" s="130"/>
      <c r="T2" s="130"/>
      <c r="U2" s="123" t="s">
        <v>26</v>
      </c>
      <c r="V2" s="123"/>
      <c r="W2" s="123"/>
      <c r="X2" s="69"/>
    </row>
    <row r="3" spans="1:24" ht="13.5" customHeight="1">
      <c r="A3" s="38"/>
      <c r="B3" s="123"/>
      <c r="C3" s="123"/>
      <c r="D3" s="123"/>
      <c r="E3" s="123"/>
      <c r="F3" s="31"/>
      <c r="G3" s="30"/>
      <c r="H3" s="30"/>
      <c r="I3" s="29"/>
      <c r="J3" s="29"/>
      <c r="K3" s="29"/>
      <c r="L3" s="29"/>
      <c r="M3" s="29"/>
      <c r="N3" s="29"/>
      <c r="O3" s="29"/>
      <c r="P3" s="29"/>
      <c r="Q3" s="29"/>
      <c r="R3" s="29"/>
      <c r="S3" s="29"/>
      <c r="T3" s="29"/>
      <c r="U3" s="123"/>
      <c r="V3" s="123"/>
      <c r="W3" s="123"/>
      <c r="X3" s="69"/>
    </row>
    <row r="4" spans="1:24" ht="13.5" customHeight="1">
      <c r="A4" s="38"/>
      <c r="B4" s="37"/>
      <c r="C4" s="37"/>
      <c r="D4" s="29"/>
      <c r="E4" s="30"/>
      <c r="F4" s="31"/>
      <c r="G4" s="30"/>
      <c r="H4" s="30"/>
      <c r="I4" s="29"/>
      <c r="J4" s="29"/>
      <c r="K4" s="29"/>
      <c r="L4" s="29"/>
      <c r="M4" s="29"/>
      <c r="N4" s="29"/>
      <c r="O4" s="29"/>
      <c r="P4" s="29"/>
      <c r="Q4" s="29"/>
      <c r="R4" s="29"/>
      <c r="S4" s="29"/>
      <c r="T4" s="29"/>
      <c r="U4" s="29"/>
      <c r="V4" s="29"/>
      <c r="W4" s="29"/>
      <c r="X4" s="69"/>
    </row>
    <row r="5" spans="1:24" ht="13.5" customHeight="1">
      <c r="A5" s="38"/>
      <c r="B5" s="37"/>
      <c r="C5" s="37"/>
      <c r="D5" s="29"/>
      <c r="E5" s="30"/>
      <c r="F5" s="31"/>
      <c r="G5" s="30"/>
      <c r="H5" s="30"/>
      <c r="I5" s="29"/>
      <c r="J5" s="29"/>
      <c r="K5" s="29"/>
      <c r="L5" s="29"/>
      <c r="M5" s="29"/>
      <c r="N5" s="29"/>
      <c r="O5" s="29"/>
      <c r="P5" s="29"/>
      <c r="Q5" s="29"/>
      <c r="R5" s="29"/>
      <c r="S5" s="29"/>
      <c r="T5" s="29"/>
      <c r="U5" s="29"/>
      <c r="V5" s="29"/>
      <c r="W5" s="29"/>
      <c r="X5" s="69"/>
    </row>
    <row r="6" spans="1:24" ht="13.5" customHeight="1">
      <c r="A6" s="38"/>
      <c r="B6" s="37"/>
      <c r="C6" s="37"/>
      <c r="D6" s="29"/>
      <c r="E6" s="30"/>
      <c r="F6" s="42"/>
      <c r="G6" s="41"/>
      <c r="H6" s="41"/>
      <c r="I6" s="36"/>
      <c r="J6" s="36"/>
      <c r="K6" s="36"/>
      <c r="L6" s="36"/>
      <c r="M6" s="36"/>
      <c r="N6" s="36"/>
      <c r="O6" s="36"/>
      <c r="P6" s="36"/>
      <c r="Q6" s="36"/>
      <c r="R6" s="36"/>
      <c r="S6" s="36"/>
      <c r="T6" s="36"/>
      <c r="U6" s="36"/>
      <c r="V6" s="36"/>
      <c r="W6" s="36"/>
      <c r="X6" s="69"/>
    </row>
    <row r="7" spans="1:24" ht="13.5" customHeight="1">
      <c r="A7" s="38"/>
      <c r="B7" s="37"/>
      <c r="C7" s="37"/>
      <c r="D7" s="29"/>
      <c r="E7" s="30"/>
      <c r="F7" s="42"/>
      <c r="G7" s="41"/>
      <c r="H7" s="41"/>
      <c r="I7" s="36"/>
      <c r="J7" s="36"/>
      <c r="K7" s="36"/>
      <c r="L7" s="36"/>
      <c r="M7" s="36"/>
      <c r="N7" s="36"/>
      <c r="O7" s="36"/>
      <c r="P7" s="36"/>
      <c r="Q7" s="36"/>
      <c r="R7" s="36"/>
      <c r="S7" s="36"/>
      <c r="T7" s="36"/>
      <c r="U7" s="36"/>
      <c r="V7" s="36"/>
      <c r="W7" s="36"/>
      <c r="X7" s="69"/>
    </row>
    <row r="8" spans="1:24" ht="21" customHeight="1">
      <c r="A8" s="38"/>
      <c r="B8" s="37"/>
      <c r="C8" s="37"/>
      <c r="D8" s="29"/>
      <c r="E8" s="30"/>
      <c r="F8" s="42"/>
      <c r="G8" s="41"/>
      <c r="H8" s="41"/>
      <c r="I8" s="36"/>
      <c r="J8" s="36"/>
      <c r="K8" s="36"/>
      <c r="L8" s="36"/>
      <c r="M8" s="36"/>
      <c r="N8" s="36"/>
      <c r="O8" s="36"/>
      <c r="P8" s="36"/>
      <c r="Q8" s="36"/>
      <c r="R8" s="36"/>
      <c r="S8" s="36"/>
      <c r="T8" s="36"/>
      <c r="U8" s="36"/>
      <c r="V8" s="36"/>
      <c r="W8" s="36"/>
      <c r="X8" s="69"/>
    </row>
    <row r="9" spans="1:24" ht="13.5" customHeight="1">
      <c r="A9" s="38"/>
      <c r="B9" s="37"/>
      <c r="C9" s="37"/>
      <c r="D9" s="29"/>
      <c r="E9" s="30"/>
      <c r="F9" s="31"/>
      <c r="G9" s="36"/>
      <c r="H9" s="36"/>
      <c r="I9" s="133"/>
      <c r="J9" s="133"/>
      <c r="K9" s="133"/>
      <c r="L9" s="40"/>
      <c r="M9" s="39"/>
      <c r="N9" s="39"/>
      <c r="O9" s="39"/>
      <c r="P9" s="39"/>
      <c r="Q9" s="39"/>
      <c r="R9" s="39"/>
      <c r="S9" s="39"/>
      <c r="T9" s="39"/>
      <c r="U9" s="39"/>
      <c r="V9" s="39"/>
      <c r="W9" s="39"/>
      <c r="X9" s="69"/>
    </row>
    <row r="10" spans="1:24" ht="13.5" customHeight="1">
      <c r="A10" s="38"/>
      <c r="B10" s="37"/>
      <c r="C10" s="37"/>
      <c r="D10" s="29"/>
      <c r="E10" s="30"/>
      <c r="F10" s="36"/>
      <c r="G10" s="36"/>
      <c r="H10" s="36"/>
      <c r="I10" s="35"/>
      <c r="J10" s="34"/>
      <c r="K10" s="34"/>
      <c r="L10" s="29"/>
      <c r="M10" s="29"/>
      <c r="N10" s="29"/>
      <c r="O10" s="29"/>
      <c r="P10" s="29"/>
      <c r="Q10" s="29"/>
      <c r="R10" s="29"/>
      <c r="S10" s="29"/>
      <c r="T10" s="29"/>
      <c r="U10" s="29"/>
      <c r="V10" s="29"/>
      <c r="W10" s="29"/>
      <c r="X10" s="69"/>
    </row>
    <row r="11" spans="1:24" ht="7.5" customHeight="1" thickBot="1">
      <c r="A11" s="33"/>
      <c r="B11" s="32"/>
      <c r="C11" s="32"/>
      <c r="D11" s="29"/>
      <c r="E11" s="30"/>
      <c r="F11" s="31"/>
      <c r="G11" s="30"/>
      <c r="H11" s="30"/>
      <c r="I11" s="29"/>
      <c r="J11" s="29"/>
      <c r="K11" s="29"/>
      <c r="L11" s="29"/>
      <c r="M11" s="29"/>
      <c r="N11" s="29"/>
      <c r="O11" s="29"/>
      <c r="P11" s="29"/>
      <c r="Q11" s="29"/>
      <c r="R11" s="29"/>
      <c r="S11" s="29"/>
      <c r="T11" s="29"/>
      <c r="U11" s="29"/>
      <c r="V11" s="29"/>
      <c r="W11" s="29"/>
      <c r="X11" s="69"/>
    </row>
    <row r="12" spans="1:24" ht="21" customHeight="1">
      <c r="A12" s="28"/>
      <c r="B12" s="84"/>
      <c r="C12" s="85"/>
      <c r="D12" s="131" t="s">
        <v>10</v>
      </c>
      <c r="E12" s="127" t="s">
        <v>6</v>
      </c>
      <c r="F12" s="120" t="s">
        <v>11</v>
      </c>
      <c r="G12" s="121"/>
      <c r="H12" s="122"/>
      <c r="I12" s="120" t="s">
        <v>12</v>
      </c>
      <c r="J12" s="121"/>
      <c r="K12" s="122"/>
      <c r="L12" s="120" t="s">
        <v>13</v>
      </c>
      <c r="M12" s="121"/>
      <c r="N12" s="122"/>
      <c r="O12" s="120" t="s">
        <v>14</v>
      </c>
      <c r="P12" s="121"/>
      <c r="Q12" s="122"/>
      <c r="R12" s="120" t="s">
        <v>27</v>
      </c>
      <c r="S12" s="121"/>
      <c r="T12" s="122"/>
      <c r="U12" s="120" t="s">
        <v>32</v>
      </c>
      <c r="V12" s="121"/>
      <c r="W12" s="122"/>
      <c r="X12" s="69"/>
    </row>
    <row r="13" spans="1:24" ht="21" customHeight="1" thickBot="1">
      <c r="A13" s="28"/>
      <c r="B13" s="67"/>
      <c r="C13" s="85"/>
      <c r="D13" s="132"/>
      <c r="E13" s="128"/>
      <c r="F13" s="51" t="s">
        <v>15</v>
      </c>
      <c r="G13" s="46" t="s">
        <v>16</v>
      </c>
      <c r="H13" s="47" t="s">
        <v>9</v>
      </c>
      <c r="I13" s="51" t="s">
        <v>15</v>
      </c>
      <c r="J13" s="46" t="s">
        <v>16</v>
      </c>
      <c r="K13" s="47" t="s">
        <v>9</v>
      </c>
      <c r="L13" s="51" t="s">
        <v>15</v>
      </c>
      <c r="M13" s="46" t="s">
        <v>16</v>
      </c>
      <c r="N13" s="47" t="s">
        <v>9</v>
      </c>
      <c r="O13" s="51" t="s">
        <v>15</v>
      </c>
      <c r="P13" s="46" t="s">
        <v>16</v>
      </c>
      <c r="Q13" s="47" t="s">
        <v>9</v>
      </c>
      <c r="R13" s="51" t="s">
        <v>15</v>
      </c>
      <c r="S13" s="46" t="s">
        <v>16</v>
      </c>
      <c r="T13" s="47" t="s">
        <v>9</v>
      </c>
      <c r="U13" s="51" t="s">
        <v>15</v>
      </c>
      <c r="V13" s="46" t="s">
        <v>16</v>
      </c>
      <c r="W13" s="47" t="s">
        <v>9</v>
      </c>
      <c r="X13" s="69"/>
    </row>
    <row r="14" spans="1:24" ht="23" customHeight="1">
      <c r="A14" s="27"/>
      <c r="B14" s="124" t="s">
        <v>17</v>
      </c>
      <c r="C14" s="126"/>
      <c r="D14" s="70" t="s">
        <v>18</v>
      </c>
      <c r="E14" s="86" t="s">
        <v>1</v>
      </c>
      <c r="F14" s="71">
        <v>5</v>
      </c>
      <c r="G14" s="72">
        <v>5</v>
      </c>
      <c r="H14" s="87">
        <f>IFERROR(FLOOR(SQMAX*0.8,2.5),"")</f>
        <v>90</v>
      </c>
      <c r="I14" s="71">
        <v>5</v>
      </c>
      <c r="J14" s="72">
        <v>5</v>
      </c>
      <c r="K14" s="87">
        <f>H14+2.5</f>
        <v>92.5</v>
      </c>
      <c r="L14" s="71">
        <v>5</v>
      </c>
      <c r="M14" s="72">
        <v>5</v>
      </c>
      <c r="N14" s="87">
        <f>K14+2.5</f>
        <v>95</v>
      </c>
      <c r="O14" s="71">
        <v>5</v>
      </c>
      <c r="P14" s="72">
        <v>5</v>
      </c>
      <c r="Q14" s="87">
        <f>N14+2.5</f>
        <v>97.5</v>
      </c>
      <c r="R14" s="71">
        <v>5</v>
      </c>
      <c r="S14" s="72">
        <v>5</v>
      </c>
      <c r="T14" s="87">
        <f>Q14+2.5</f>
        <v>100</v>
      </c>
      <c r="U14" s="71">
        <v>5</v>
      </c>
      <c r="V14" s="72">
        <v>5</v>
      </c>
      <c r="W14" s="87">
        <f>T14+2.5</f>
        <v>102.5</v>
      </c>
      <c r="X14" s="69"/>
    </row>
    <row r="15" spans="1:24" ht="23" customHeight="1">
      <c r="A15" s="27"/>
      <c r="B15" s="124"/>
      <c r="C15" s="126"/>
      <c r="D15" s="49" t="s">
        <v>19</v>
      </c>
      <c r="E15" s="73" t="s">
        <v>2</v>
      </c>
      <c r="F15" s="98">
        <v>5</v>
      </c>
      <c r="G15" s="99">
        <v>5</v>
      </c>
      <c r="H15" s="55">
        <f>IFERROR(FLOOR(BPMAX*0.8,2.5),"")</f>
        <v>67.5</v>
      </c>
      <c r="I15" s="98">
        <v>5</v>
      </c>
      <c r="J15" s="99">
        <v>5</v>
      </c>
      <c r="K15" s="87">
        <f>H15+2.5</f>
        <v>70</v>
      </c>
      <c r="L15" s="98">
        <v>5</v>
      </c>
      <c r="M15" s="99">
        <v>5</v>
      </c>
      <c r="N15" s="87">
        <f>K15+2.5</f>
        <v>72.5</v>
      </c>
      <c r="O15" s="98">
        <v>5</v>
      </c>
      <c r="P15" s="99">
        <v>5</v>
      </c>
      <c r="Q15" s="87">
        <f>N15+2.5</f>
        <v>75</v>
      </c>
      <c r="R15" s="98">
        <v>5</v>
      </c>
      <c r="S15" s="99">
        <v>5</v>
      </c>
      <c r="T15" s="87">
        <f>Q15+2.5</f>
        <v>77.5</v>
      </c>
      <c r="U15" s="98">
        <v>5</v>
      </c>
      <c r="V15" s="99">
        <v>5</v>
      </c>
      <c r="W15" s="87">
        <f>T15+2.5</f>
        <v>80</v>
      </c>
      <c r="X15" s="69"/>
    </row>
    <row r="16" spans="1:24" ht="23" customHeight="1">
      <c r="A16" s="27"/>
      <c r="B16" s="124"/>
      <c r="C16" s="126"/>
      <c r="D16" s="49" t="s">
        <v>20</v>
      </c>
      <c r="E16" s="73" t="s">
        <v>3</v>
      </c>
      <c r="F16" s="98">
        <v>3</v>
      </c>
      <c r="G16" s="99">
        <v>5</v>
      </c>
      <c r="H16" s="55">
        <f>IFERROR(FLOOR(DLMAX*0.75,2.5),"")</f>
        <v>97.5</v>
      </c>
      <c r="I16" s="98">
        <v>3</v>
      </c>
      <c r="J16" s="99">
        <v>5</v>
      </c>
      <c r="K16" s="87">
        <f>H16+2.5</f>
        <v>100</v>
      </c>
      <c r="L16" s="98">
        <v>3</v>
      </c>
      <c r="M16" s="99">
        <v>5</v>
      </c>
      <c r="N16" s="87">
        <f>K16+2.5</f>
        <v>102.5</v>
      </c>
      <c r="O16" s="98">
        <v>3</v>
      </c>
      <c r="P16" s="99">
        <v>5</v>
      </c>
      <c r="Q16" s="87">
        <f>N16+2.5</f>
        <v>105</v>
      </c>
      <c r="R16" s="98">
        <v>3</v>
      </c>
      <c r="S16" s="99">
        <v>5</v>
      </c>
      <c r="T16" s="87">
        <f>Q16+2.5</f>
        <v>107.5</v>
      </c>
      <c r="U16" s="98">
        <v>3</v>
      </c>
      <c r="V16" s="99">
        <v>5</v>
      </c>
      <c r="W16" s="87">
        <f>T16+2.5</f>
        <v>110</v>
      </c>
      <c r="X16" s="69"/>
    </row>
    <row r="17" spans="1:24" ht="23" customHeight="1">
      <c r="A17" s="27"/>
      <c r="B17" s="124"/>
      <c r="C17" s="126"/>
      <c r="D17" s="49" t="s">
        <v>22</v>
      </c>
      <c r="E17" s="73" t="s">
        <v>44</v>
      </c>
      <c r="F17" s="98">
        <v>3</v>
      </c>
      <c r="G17" s="99" t="s">
        <v>40</v>
      </c>
      <c r="H17" s="55" t="s">
        <v>21</v>
      </c>
      <c r="I17" s="98">
        <v>3</v>
      </c>
      <c r="J17" s="99" t="s">
        <v>40</v>
      </c>
      <c r="K17" s="55" t="s">
        <v>21</v>
      </c>
      <c r="L17" s="98">
        <v>3</v>
      </c>
      <c r="M17" s="99" t="s">
        <v>40</v>
      </c>
      <c r="N17" s="55" t="s">
        <v>21</v>
      </c>
      <c r="O17" s="98">
        <v>3</v>
      </c>
      <c r="P17" s="99" t="s">
        <v>40</v>
      </c>
      <c r="Q17" s="55" t="s">
        <v>21</v>
      </c>
      <c r="R17" s="98">
        <v>3</v>
      </c>
      <c r="S17" s="99" t="s">
        <v>40</v>
      </c>
      <c r="T17" s="55" t="s">
        <v>21</v>
      </c>
      <c r="U17" s="98">
        <v>3</v>
      </c>
      <c r="V17" s="99" t="s">
        <v>40</v>
      </c>
      <c r="W17" s="55" t="s">
        <v>21</v>
      </c>
      <c r="X17" s="69"/>
    </row>
    <row r="18" spans="1:24" ht="23" customHeight="1">
      <c r="A18" s="27"/>
      <c r="B18" s="124"/>
      <c r="C18" s="126"/>
      <c r="D18" s="49" t="s">
        <v>42</v>
      </c>
      <c r="E18" s="73" t="s">
        <v>28</v>
      </c>
      <c r="F18" s="98">
        <v>3</v>
      </c>
      <c r="G18" s="99" t="s">
        <v>39</v>
      </c>
      <c r="H18" s="55" t="s">
        <v>21</v>
      </c>
      <c r="I18" s="98">
        <v>3</v>
      </c>
      <c r="J18" s="99" t="s">
        <v>39</v>
      </c>
      <c r="K18" s="55" t="s">
        <v>21</v>
      </c>
      <c r="L18" s="98">
        <v>3</v>
      </c>
      <c r="M18" s="99" t="s">
        <v>39</v>
      </c>
      <c r="N18" s="55" t="s">
        <v>21</v>
      </c>
      <c r="O18" s="98">
        <v>3</v>
      </c>
      <c r="P18" s="99" t="s">
        <v>39</v>
      </c>
      <c r="Q18" s="55" t="s">
        <v>21</v>
      </c>
      <c r="R18" s="98">
        <v>3</v>
      </c>
      <c r="S18" s="99" t="s">
        <v>39</v>
      </c>
      <c r="T18" s="55" t="s">
        <v>21</v>
      </c>
      <c r="U18" s="98">
        <v>3</v>
      </c>
      <c r="V18" s="99" t="s">
        <v>39</v>
      </c>
      <c r="W18" s="55" t="s">
        <v>21</v>
      </c>
      <c r="X18" s="69"/>
    </row>
    <row r="19" spans="1:24" ht="15" customHeight="1" thickBot="1">
      <c r="A19" s="27"/>
      <c r="B19" s="67"/>
      <c r="C19" s="67"/>
      <c r="D19" s="57"/>
      <c r="E19" s="75"/>
      <c r="F19" s="58"/>
      <c r="G19" s="59"/>
      <c r="H19" s="60"/>
      <c r="I19" s="58"/>
      <c r="J19" s="59"/>
      <c r="K19" s="61"/>
      <c r="L19" s="58"/>
      <c r="M19" s="59"/>
      <c r="N19" s="61"/>
      <c r="O19" s="58"/>
      <c r="P19" s="59"/>
      <c r="Q19" s="61"/>
      <c r="R19" s="58"/>
      <c r="S19" s="59"/>
      <c r="T19" s="61"/>
      <c r="U19" s="58"/>
      <c r="V19" s="59"/>
      <c r="W19" s="61"/>
      <c r="X19" s="69"/>
    </row>
    <row r="20" spans="1:24" ht="23" customHeight="1">
      <c r="A20" s="27"/>
      <c r="B20" s="124" t="s">
        <v>23</v>
      </c>
      <c r="C20" s="126"/>
      <c r="D20" s="48" t="s">
        <v>18</v>
      </c>
      <c r="E20" s="83" t="s">
        <v>1</v>
      </c>
      <c r="F20" s="139">
        <v>4</v>
      </c>
      <c r="G20" s="140">
        <v>4</v>
      </c>
      <c r="H20" s="141">
        <f>FLOOR(H14*0.85,2.5)</f>
        <v>75</v>
      </c>
      <c r="I20" s="139">
        <v>4</v>
      </c>
      <c r="J20" s="140">
        <v>4</v>
      </c>
      <c r="K20" s="141">
        <f>H20+2.5</f>
        <v>77.5</v>
      </c>
      <c r="L20" s="139">
        <v>4</v>
      </c>
      <c r="M20" s="140">
        <v>4</v>
      </c>
      <c r="N20" s="141">
        <f>K20+2.5</f>
        <v>80</v>
      </c>
      <c r="O20" s="139">
        <v>4</v>
      </c>
      <c r="P20" s="140">
        <v>4</v>
      </c>
      <c r="Q20" s="141">
        <f>N20+2.5</f>
        <v>82.5</v>
      </c>
      <c r="R20" s="139">
        <v>4</v>
      </c>
      <c r="S20" s="140">
        <v>4</v>
      </c>
      <c r="T20" s="141">
        <f>Q20+2.5</f>
        <v>85</v>
      </c>
      <c r="U20" s="139">
        <v>4</v>
      </c>
      <c r="V20" s="140">
        <v>4</v>
      </c>
      <c r="W20" s="141">
        <f>T20+2.5</f>
        <v>87.5</v>
      </c>
      <c r="X20" s="69"/>
    </row>
    <row r="21" spans="1:24" ht="23" customHeight="1">
      <c r="A21" s="27"/>
      <c r="B21" s="124"/>
      <c r="C21" s="126"/>
      <c r="D21" s="49" t="s">
        <v>19</v>
      </c>
      <c r="E21" s="73" t="s">
        <v>2</v>
      </c>
      <c r="F21" s="98">
        <v>4</v>
      </c>
      <c r="G21" s="99">
        <v>4</v>
      </c>
      <c r="H21" s="55">
        <f>FLOOR(H15*0.9,2.5)</f>
        <v>60</v>
      </c>
      <c r="I21" s="98">
        <v>4</v>
      </c>
      <c r="J21" s="99">
        <v>4</v>
      </c>
      <c r="K21" s="55">
        <f>H21+2.5</f>
        <v>62.5</v>
      </c>
      <c r="L21" s="98">
        <v>4</v>
      </c>
      <c r="M21" s="99">
        <v>4</v>
      </c>
      <c r="N21" s="55">
        <f>K21+2.5</f>
        <v>65</v>
      </c>
      <c r="O21" s="98">
        <v>4</v>
      </c>
      <c r="P21" s="99">
        <v>4</v>
      </c>
      <c r="Q21" s="55">
        <f>N21+2.5</f>
        <v>67.5</v>
      </c>
      <c r="R21" s="98">
        <v>4</v>
      </c>
      <c r="S21" s="99">
        <v>4</v>
      </c>
      <c r="T21" s="55">
        <f>Q21+2.5</f>
        <v>70</v>
      </c>
      <c r="U21" s="98">
        <v>4</v>
      </c>
      <c r="V21" s="99">
        <v>4</v>
      </c>
      <c r="W21" s="55">
        <f>T21+2.5</f>
        <v>72.5</v>
      </c>
      <c r="X21" s="69"/>
    </row>
    <row r="22" spans="1:24" ht="23" customHeight="1">
      <c r="A22" s="27"/>
      <c r="B22" s="124"/>
      <c r="C22" s="126"/>
      <c r="D22" s="49" t="s">
        <v>20</v>
      </c>
      <c r="E22" s="73" t="s">
        <v>37</v>
      </c>
      <c r="F22" s="71">
        <v>4</v>
      </c>
      <c r="G22" s="72" t="s">
        <v>38</v>
      </c>
      <c r="H22" s="142" t="s">
        <v>21</v>
      </c>
      <c r="I22" s="71">
        <v>4</v>
      </c>
      <c r="J22" s="72" t="s">
        <v>38</v>
      </c>
      <c r="K22" s="142" t="s">
        <v>21</v>
      </c>
      <c r="L22" s="71">
        <v>4</v>
      </c>
      <c r="M22" s="72" t="s">
        <v>38</v>
      </c>
      <c r="N22" s="142" t="s">
        <v>21</v>
      </c>
      <c r="O22" s="71">
        <v>4</v>
      </c>
      <c r="P22" s="72" t="s">
        <v>38</v>
      </c>
      <c r="Q22" s="142" t="s">
        <v>21</v>
      </c>
      <c r="R22" s="71">
        <v>4</v>
      </c>
      <c r="S22" s="72" t="s">
        <v>38</v>
      </c>
      <c r="T22" s="142" t="s">
        <v>21</v>
      </c>
      <c r="U22" s="71">
        <v>4</v>
      </c>
      <c r="V22" s="72" t="s">
        <v>38</v>
      </c>
      <c r="W22" s="142" t="s">
        <v>21</v>
      </c>
      <c r="X22" s="69"/>
    </row>
    <row r="23" spans="1:24" ht="23" customHeight="1">
      <c r="A23" s="27"/>
      <c r="B23" s="124"/>
      <c r="C23" s="126"/>
      <c r="D23" s="49" t="s">
        <v>22</v>
      </c>
      <c r="E23" s="73" t="s">
        <v>41</v>
      </c>
      <c r="F23" s="98">
        <v>4</v>
      </c>
      <c r="G23" s="99" t="s">
        <v>40</v>
      </c>
      <c r="H23" s="102" t="s">
        <v>21</v>
      </c>
      <c r="I23" s="98">
        <v>4</v>
      </c>
      <c r="J23" s="99" t="s">
        <v>40</v>
      </c>
      <c r="K23" s="102" t="s">
        <v>21</v>
      </c>
      <c r="L23" s="98">
        <v>4</v>
      </c>
      <c r="M23" s="99" t="s">
        <v>40</v>
      </c>
      <c r="N23" s="102" t="s">
        <v>21</v>
      </c>
      <c r="O23" s="98">
        <v>4</v>
      </c>
      <c r="P23" s="99" t="s">
        <v>40</v>
      </c>
      <c r="Q23" s="102" t="s">
        <v>21</v>
      </c>
      <c r="R23" s="98">
        <v>4</v>
      </c>
      <c r="S23" s="99" t="s">
        <v>40</v>
      </c>
      <c r="T23" s="102" t="s">
        <v>21</v>
      </c>
      <c r="U23" s="98">
        <v>4</v>
      </c>
      <c r="V23" s="99" t="s">
        <v>40</v>
      </c>
      <c r="W23" s="102" t="s">
        <v>21</v>
      </c>
      <c r="X23" s="69"/>
    </row>
    <row r="24" spans="1:24" ht="23" customHeight="1" thickBot="1">
      <c r="A24" s="27"/>
      <c r="B24" s="124"/>
      <c r="C24" s="126"/>
      <c r="D24" s="50" t="s">
        <v>42</v>
      </c>
      <c r="E24" s="74" t="s">
        <v>30</v>
      </c>
      <c r="F24" s="100">
        <v>3</v>
      </c>
      <c r="G24" s="101" t="s">
        <v>31</v>
      </c>
      <c r="H24" s="103" t="s">
        <v>21</v>
      </c>
      <c r="I24" s="100">
        <v>3</v>
      </c>
      <c r="J24" s="101" t="s">
        <v>31</v>
      </c>
      <c r="K24" s="103" t="s">
        <v>21</v>
      </c>
      <c r="L24" s="100">
        <v>3</v>
      </c>
      <c r="M24" s="101" t="s">
        <v>31</v>
      </c>
      <c r="N24" s="103" t="s">
        <v>21</v>
      </c>
      <c r="O24" s="100">
        <v>3</v>
      </c>
      <c r="P24" s="101" t="s">
        <v>31</v>
      </c>
      <c r="Q24" s="103" t="s">
        <v>21</v>
      </c>
      <c r="R24" s="100">
        <v>3</v>
      </c>
      <c r="S24" s="101" t="s">
        <v>31</v>
      </c>
      <c r="T24" s="103" t="s">
        <v>21</v>
      </c>
      <c r="U24" s="100">
        <v>3</v>
      </c>
      <c r="V24" s="101" t="s">
        <v>31</v>
      </c>
      <c r="W24" s="103" t="s">
        <v>21</v>
      </c>
      <c r="X24" s="69"/>
    </row>
    <row r="25" spans="1:24" ht="15" customHeight="1" thickBot="1">
      <c r="A25" s="27"/>
      <c r="B25" s="94"/>
      <c r="C25" s="95"/>
      <c r="D25" s="57"/>
      <c r="E25" s="75"/>
      <c r="F25" s="58"/>
      <c r="G25" s="59"/>
      <c r="H25" s="60"/>
      <c r="I25" s="58"/>
      <c r="J25" s="59"/>
      <c r="K25" s="60"/>
      <c r="L25" s="58"/>
      <c r="M25" s="59"/>
      <c r="N25" s="61"/>
      <c r="O25" s="58"/>
      <c r="P25" s="59"/>
      <c r="Q25" s="61"/>
      <c r="R25" s="58"/>
      <c r="S25" s="59"/>
      <c r="T25" s="61"/>
      <c r="U25" s="58" t="s">
        <v>33</v>
      </c>
      <c r="V25" s="59"/>
      <c r="W25" s="61"/>
      <c r="X25" s="69"/>
    </row>
    <row r="26" spans="1:24" ht="23" customHeight="1">
      <c r="A26" s="27"/>
      <c r="B26" s="124" t="s">
        <v>24</v>
      </c>
      <c r="C26" s="125"/>
      <c r="D26" s="48" t="s">
        <v>18</v>
      </c>
      <c r="E26" s="83" t="s">
        <v>1</v>
      </c>
      <c r="F26" s="52">
        <v>1</v>
      </c>
      <c r="G26" s="97">
        <v>5</v>
      </c>
      <c r="H26" s="53">
        <f>IFERROR(FLOOR(SQMAX*0.68,2.5),"")</f>
        <v>77.5</v>
      </c>
      <c r="I26" s="52">
        <v>1</v>
      </c>
      <c r="J26" s="97">
        <v>5</v>
      </c>
      <c r="K26" s="53">
        <f>H26+2.5</f>
        <v>80</v>
      </c>
      <c r="L26" s="52">
        <v>1</v>
      </c>
      <c r="M26" s="97">
        <v>5</v>
      </c>
      <c r="N26" s="53">
        <f>K26+2.5</f>
        <v>82.5</v>
      </c>
      <c r="O26" s="52">
        <v>1</v>
      </c>
      <c r="P26" s="97">
        <v>5</v>
      </c>
      <c r="Q26" s="53">
        <f>N26+2.5</f>
        <v>85</v>
      </c>
      <c r="R26" s="52">
        <v>1</v>
      </c>
      <c r="S26" s="97">
        <v>5</v>
      </c>
      <c r="T26" s="53">
        <f>Q26+2.5</f>
        <v>87.5</v>
      </c>
      <c r="U26" s="52">
        <v>1</v>
      </c>
      <c r="V26" s="97">
        <v>5</v>
      </c>
      <c r="W26" s="53">
        <f>T26+2.5</f>
        <v>90</v>
      </c>
      <c r="X26" s="69"/>
    </row>
    <row r="27" spans="1:24" ht="23" customHeight="1">
      <c r="A27" s="27"/>
      <c r="B27" s="124"/>
      <c r="C27" s="125"/>
      <c r="D27" s="49" t="s">
        <v>18</v>
      </c>
      <c r="E27" s="73" t="s">
        <v>1</v>
      </c>
      <c r="F27" s="98">
        <v>1</v>
      </c>
      <c r="G27" s="99">
        <v>5</v>
      </c>
      <c r="H27" s="55">
        <f>IFERROR(FLOOR(SQMAX*0.78,2.5),"")</f>
        <v>87.5</v>
      </c>
      <c r="I27" s="98">
        <v>1</v>
      </c>
      <c r="J27" s="99">
        <v>5</v>
      </c>
      <c r="K27" s="55">
        <f>H27+2.5</f>
        <v>90</v>
      </c>
      <c r="L27" s="98">
        <v>1</v>
      </c>
      <c r="M27" s="99">
        <v>5</v>
      </c>
      <c r="N27" s="55">
        <f>K27+2.5</f>
        <v>92.5</v>
      </c>
      <c r="O27" s="98">
        <v>1</v>
      </c>
      <c r="P27" s="99">
        <v>5</v>
      </c>
      <c r="Q27" s="55">
        <f>N27+2.5</f>
        <v>95</v>
      </c>
      <c r="R27" s="98">
        <v>1</v>
      </c>
      <c r="S27" s="99">
        <v>5</v>
      </c>
      <c r="T27" s="55">
        <f>Q27+2.5</f>
        <v>97.5</v>
      </c>
      <c r="U27" s="98">
        <v>1</v>
      </c>
      <c r="V27" s="99">
        <v>5</v>
      </c>
      <c r="W27" s="55">
        <f>T27+2.5</f>
        <v>100</v>
      </c>
      <c r="X27" s="69"/>
    </row>
    <row r="28" spans="1:24" ht="23" customHeight="1">
      <c r="A28" s="27"/>
      <c r="B28" s="124"/>
      <c r="C28" s="125"/>
      <c r="D28" s="49" t="s">
        <v>18</v>
      </c>
      <c r="E28" s="73" t="s">
        <v>1</v>
      </c>
      <c r="F28" s="98">
        <v>1</v>
      </c>
      <c r="G28" s="99" t="s">
        <v>43</v>
      </c>
      <c r="H28" s="55">
        <f>IFERROR(FLOOR(SQMAX*0.88,2.5),"")</f>
        <v>100</v>
      </c>
      <c r="I28" s="98">
        <v>1</v>
      </c>
      <c r="J28" s="99" t="s">
        <v>43</v>
      </c>
      <c r="K28" s="55">
        <f>H28+2.5</f>
        <v>102.5</v>
      </c>
      <c r="L28" s="98">
        <v>1</v>
      </c>
      <c r="M28" s="99" t="s">
        <v>43</v>
      </c>
      <c r="N28" s="55">
        <f>K28+2.5</f>
        <v>105</v>
      </c>
      <c r="O28" s="98">
        <v>1</v>
      </c>
      <c r="P28" s="99" t="s">
        <v>43</v>
      </c>
      <c r="Q28" s="55">
        <f>N28+2.5</f>
        <v>107.5</v>
      </c>
      <c r="R28" s="98">
        <v>1</v>
      </c>
      <c r="S28" s="99" t="s">
        <v>43</v>
      </c>
      <c r="T28" s="55">
        <f>Q28+2.5</f>
        <v>110</v>
      </c>
      <c r="U28" s="98">
        <v>1</v>
      </c>
      <c r="V28" s="99" t="s">
        <v>43</v>
      </c>
      <c r="W28" s="55">
        <f>T28+2.5</f>
        <v>112.5</v>
      </c>
      <c r="X28" s="69"/>
    </row>
    <row r="29" spans="1:24" ht="23" customHeight="1">
      <c r="A29" s="27"/>
      <c r="B29" s="124"/>
      <c r="C29" s="125"/>
      <c r="D29" s="49" t="s">
        <v>19</v>
      </c>
      <c r="E29" s="73" t="s">
        <v>2</v>
      </c>
      <c r="F29" s="98">
        <v>1</v>
      </c>
      <c r="G29" s="99">
        <v>5</v>
      </c>
      <c r="H29" s="55">
        <f>IFERROR(FLOOR(BPMAX*0.72,2.5),"")</f>
        <v>60</v>
      </c>
      <c r="I29" s="98">
        <v>1</v>
      </c>
      <c r="J29" s="99">
        <v>5</v>
      </c>
      <c r="K29" s="55">
        <f>H29+2.5</f>
        <v>62.5</v>
      </c>
      <c r="L29" s="98">
        <v>1</v>
      </c>
      <c r="M29" s="99">
        <v>5</v>
      </c>
      <c r="N29" s="55">
        <f>K29+2.5</f>
        <v>65</v>
      </c>
      <c r="O29" s="98">
        <v>1</v>
      </c>
      <c r="P29" s="99">
        <v>5</v>
      </c>
      <c r="Q29" s="55">
        <f>N29+2.5</f>
        <v>67.5</v>
      </c>
      <c r="R29" s="98">
        <v>1</v>
      </c>
      <c r="S29" s="99">
        <v>5</v>
      </c>
      <c r="T29" s="55">
        <f>Q29+2.5</f>
        <v>70</v>
      </c>
      <c r="U29" s="98">
        <v>1</v>
      </c>
      <c r="V29" s="99">
        <v>5</v>
      </c>
      <c r="W29" s="55">
        <f>T29+2.5</f>
        <v>72.5</v>
      </c>
      <c r="X29" s="69"/>
    </row>
    <row r="30" spans="1:24" ht="23" customHeight="1">
      <c r="A30" s="27"/>
      <c r="B30" s="124"/>
      <c r="C30" s="125"/>
      <c r="D30" s="49" t="s">
        <v>19</v>
      </c>
      <c r="E30" s="73" t="s">
        <v>2</v>
      </c>
      <c r="F30" s="98">
        <v>1</v>
      </c>
      <c r="G30" s="99">
        <v>5</v>
      </c>
      <c r="H30" s="55">
        <f>IFERROR(FLOOR(BPMAX*0.8,2.5),"")</f>
        <v>67.5</v>
      </c>
      <c r="I30" s="98">
        <v>1</v>
      </c>
      <c r="J30" s="99">
        <v>5</v>
      </c>
      <c r="K30" s="55">
        <f>H30+2.5</f>
        <v>70</v>
      </c>
      <c r="L30" s="98">
        <v>1</v>
      </c>
      <c r="M30" s="99">
        <v>5</v>
      </c>
      <c r="N30" s="55">
        <f>K30+2.5</f>
        <v>72.5</v>
      </c>
      <c r="O30" s="98">
        <v>1</v>
      </c>
      <c r="P30" s="99">
        <v>5</v>
      </c>
      <c r="Q30" s="55">
        <f>N30+2.5</f>
        <v>75</v>
      </c>
      <c r="R30" s="98">
        <v>1</v>
      </c>
      <c r="S30" s="99">
        <v>5</v>
      </c>
      <c r="T30" s="55">
        <f>Q30+2.5</f>
        <v>77.5</v>
      </c>
      <c r="U30" s="98">
        <v>1</v>
      </c>
      <c r="V30" s="99">
        <v>5</v>
      </c>
      <c r="W30" s="55">
        <f>T30+2.5</f>
        <v>80</v>
      </c>
      <c r="X30" s="69"/>
    </row>
    <row r="31" spans="1:24" ht="23" customHeight="1">
      <c r="A31" s="27"/>
      <c r="B31" s="124"/>
      <c r="C31" s="125"/>
      <c r="D31" s="49" t="s">
        <v>19</v>
      </c>
      <c r="E31" s="73" t="s">
        <v>2</v>
      </c>
      <c r="F31" s="98">
        <v>1</v>
      </c>
      <c r="G31" s="99" t="s">
        <v>43</v>
      </c>
      <c r="H31" s="55">
        <f>IFERROR(FLOOR(BPMAX*0.88,2.5),"")</f>
        <v>72.5</v>
      </c>
      <c r="I31" s="98">
        <v>1</v>
      </c>
      <c r="J31" s="99" t="s">
        <v>43</v>
      </c>
      <c r="K31" s="55">
        <f>H31+2.5</f>
        <v>75</v>
      </c>
      <c r="L31" s="98">
        <v>1</v>
      </c>
      <c r="M31" s="99" t="s">
        <v>43</v>
      </c>
      <c r="N31" s="55">
        <f>K31+2.5</f>
        <v>77.5</v>
      </c>
      <c r="O31" s="98">
        <v>1</v>
      </c>
      <c r="P31" s="99" t="s">
        <v>43</v>
      </c>
      <c r="Q31" s="55">
        <f>N31+2.5</f>
        <v>80</v>
      </c>
      <c r="R31" s="98">
        <v>1</v>
      </c>
      <c r="S31" s="99" t="s">
        <v>43</v>
      </c>
      <c r="T31" s="55">
        <f>Q31+2.5</f>
        <v>82.5</v>
      </c>
      <c r="U31" s="98">
        <v>1</v>
      </c>
      <c r="V31" s="99" t="s">
        <v>43</v>
      </c>
      <c r="W31" s="55">
        <f>T31+2.5</f>
        <v>85</v>
      </c>
      <c r="X31" s="69"/>
    </row>
    <row r="32" spans="1:24" ht="23" customHeight="1">
      <c r="A32" s="27"/>
      <c r="B32" s="124"/>
      <c r="C32" s="125"/>
      <c r="D32" s="49" t="s">
        <v>20</v>
      </c>
      <c r="E32" s="73" t="s">
        <v>3</v>
      </c>
      <c r="F32" s="98">
        <v>1</v>
      </c>
      <c r="G32" s="136">
        <v>5</v>
      </c>
      <c r="H32" s="55">
        <f>IFERROR(FLOOR(DLMAX*0.68,2.5),"")</f>
        <v>87.5</v>
      </c>
      <c r="I32" s="98">
        <v>1</v>
      </c>
      <c r="J32" s="136">
        <v>5</v>
      </c>
      <c r="K32" s="55">
        <f>H32+2.5</f>
        <v>90</v>
      </c>
      <c r="L32" s="98">
        <v>1</v>
      </c>
      <c r="M32" s="136">
        <v>5</v>
      </c>
      <c r="N32" s="55">
        <f>K32+2.5</f>
        <v>92.5</v>
      </c>
      <c r="O32" s="98">
        <v>1</v>
      </c>
      <c r="P32" s="136">
        <v>5</v>
      </c>
      <c r="Q32" s="55">
        <f>N32+2.5</f>
        <v>95</v>
      </c>
      <c r="R32" s="98">
        <v>1</v>
      </c>
      <c r="S32" s="136">
        <v>5</v>
      </c>
      <c r="T32" s="55">
        <f>Q32+2.5</f>
        <v>97.5</v>
      </c>
      <c r="U32" s="98">
        <v>1</v>
      </c>
      <c r="V32" s="136">
        <v>5</v>
      </c>
      <c r="W32" s="55">
        <f>T32+2.5</f>
        <v>100</v>
      </c>
      <c r="X32" s="69"/>
    </row>
    <row r="33" spans="1:24" ht="23" customHeight="1">
      <c r="A33" s="27"/>
      <c r="B33" s="124"/>
      <c r="C33" s="125"/>
      <c r="D33" s="49" t="s">
        <v>20</v>
      </c>
      <c r="E33" s="73" t="s">
        <v>3</v>
      </c>
      <c r="F33" s="98">
        <v>1</v>
      </c>
      <c r="G33" s="136">
        <v>5</v>
      </c>
      <c r="H33" s="55">
        <f>IFERROR(FLOOR(DLMAX*0.78,2.5),"")</f>
        <v>100</v>
      </c>
      <c r="I33" s="98">
        <v>1</v>
      </c>
      <c r="J33" s="136">
        <v>5</v>
      </c>
      <c r="K33" s="55">
        <f>H33+2.5</f>
        <v>102.5</v>
      </c>
      <c r="L33" s="98">
        <v>1</v>
      </c>
      <c r="M33" s="136">
        <v>5</v>
      </c>
      <c r="N33" s="55">
        <f>K33+2.5</f>
        <v>105</v>
      </c>
      <c r="O33" s="98">
        <v>1</v>
      </c>
      <c r="P33" s="136">
        <v>5</v>
      </c>
      <c r="Q33" s="55">
        <f>N33+2.5</f>
        <v>107.5</v>
      </c>
      <c r="R33" s="98">
        <v>1</v>
      </c>
      <c r="S33" s="136">
        <v>5</v>
      </c>
      <c r="T33" s="55">
        <f>Q33+2.5</f>
        <v>110</v>
      </c>
      <c r="U33" s="98">
        <v>1</v>
      </c>
      <c r="V33" s="136">
        <v>5</v>
      </c>
      <c r="W33" s="55">
        <f>T33+2.5</f>
        <v>112.5</v>
      </c>
      <c r="X33" s="69"/>
    </row>
    <row r="34" spans="1:24" ht="23" customHeight="1">
      <c r="A34" s="27"/>
      <c r="B34" s="124"/>
      <c r="C34" s="125"/>
      <c r="D34" s="49" t="s">
        <v>20</v>
      </c>
      <c r="E34" s="73" t="s">
        <v>3</v>
      </c>
      <c r="F34" s="137">
        <v>1</v>
      </c>
      <c r="G34" s="144" t="s">
        <v>43</v>
      </c>
      <c r="H34" s="138">
        <f>IFERROR(FLOOR(DLMAX*0.88,2.5),"")</f>
        <v>112.5</v>
      </c>
      <c r="I34" s="137">
        <v>1</v>
      </c>
      <c r="J34" s="144" t="s">
        <v>43</v>
      </c>
      <c r="K34" s="138">
        <f>H34+2.5</f>
        <v>115</v>
      </c>
      <c r="L34" s="137">
        <v>1</v>
      </c>
      <c r="M34" s="144" t="s">
        <v>43</v>
      </c>
      <c r="N34" s="138">
        <f>K34+2.5</f>
        <v>117.5</v>
      </c>
      <c r="O34" s="137">
        <v>1</v>
      </c>
      <c r="P34" s="144" t="s">
        <v>43</v>
      </c>
      <c r="Q34" s="138">
        <f>N34+2.5</f>
        <v>120</v>
      </c>
      <c r="R34" s="137">
        <v>1</v>
      </c>
      <c r="S34" s="144" t="s">
        <v>43</v>
      </c>
      <c r="T34" s="138">
        <f>Q34+2.5</f>
        <v>122.5</v>
      </c>
      <c r="U34" s="137">
        <v>1</v>
      </c>
      <c r="V34" s="144" t="s">
        <v>43</v>
      </c>
      <c r="W34" s="138">
        <f>T34+2.5</f>
        <v>125</v>
      </c>
      <c r="X34" s="69"/>
    </row>
    <row r="35" spans="1:24" ht="23" customHeight="1">
      <c r="A35" s="27"/>
      <c r="B35" s="94"/>
      <c r="C35" s="95"/>
      <c r="D35" s="49" t="s">
        <v>22</v>
      </c>
      <c r="E35" s="73" t="s">
        <v>29</v>
      </c>
      <c r="F35" s="137">
        <v>3</v>
      </c>
      <c r="G35" s="144" t="s">
        <v>39</v>
      </c>
      <c r="H35" s="138" t="s">
        <v>21</v>
      </c>
      <c r="I35" s="137">
        <v>3</v>
      </c>
      <c r="J35" s="144" t="s">
        <v>39</v>
      </c>
      <c r="K35" s="138" t="s">
        <v>21</v>
      </c>
      <c r="L35" s="137">
        <v>3</v>
      </c>
      <c r="M35" s="144" t="s">
        <v>39</v>
      </c>
      <c r="N35" s="138" t="s">
        <v>21</v>
      </c>
      <c r="O35" s="137">
        <v>3</v>
      </c>
      <c r="P35" s="144" t="s">
        <v>39</v>
      </c>
      <c r="Q35" s="138" t="s">
        <v>21</v>
      </c>
      <c r="R35" s="137">
        <v>3</v>
      </c>
      <c r="S35" s="144" t="s">
        <v>39</v>
      </c>
      <c r="T35" s="138" t="s">
        <v>21</v>
      </c>
      <c r="U35" s="137">
        <v>3</v>
      </c>
      <c r="V35" s="144" t="s">
        <v>39</v>
      </c>
      <c r="W35" s="138" t="s">
        <v>21</v>
      </c>
      <c r="X35" s="69"/>
    </row>
    <row r="36" spans="1:24" ht="23" customHeight="1" thickBot="1">
      <c r="A36" s="27"/>
      <c r="B36" s="94"/>
      <c r="C36" s="95"/>
      <c r="D36" s="49" t="s">
        <v>42</v>
      </c>
      <c r="E36" s="73" t="s">
        <v>34</v>
      </c>
      <c r="F36" s="100">
        <v>3</v>
      </c>
      <c r="G36" s="101" t="s">
        <v>39</v>
      </c>
      <c r="H36" s="56" t="s">
        <v>21</v>
      </c>
      <c r="I36" s="100">
        <v>3</v>
      </c>
      <c r="J36" s="101" t="s">
        <v>39</v>
      </c>
      <c r="K36" s="56" t="s">
        <v>21</v>
      </c>
      <c r="L36" s="100">
        <v>3</v>
      </c>
      <c r="M36" s="101" t="s">
        <v>39</v>
      </c>
      <c r="N36" s="56" t="s">
        <v>21</v>
      </c>
      <c r="O36" s="100">
        <v>3</v>
      </c>
      <c r="P36" s="101" t="s">
        <v>39</v>
      </c>
      <c r="Q36" s="56" t="s">
        <v>21</v>
      </c>
      <c r="R36" s="100">
        <v>3</v>
      </c>
      <c r="S36" s="101" t="s">
        <v>39</v>
      </c>
      <c r="T36" s="56" t="s">
        <v>21</v>
      </c>
      <c r="U36" s="100">
        <v>3</v>
      </c>
      <c r="V36" s="101" t="s">
        <v>39</v>
      </c>
      <c r="W36" s="56" t="s">
        <v>21</v>
      </c>
      <c r="X36" s="69"/>
    </row>
    <row r="37" spans="1:24" ht="16" customHeight="1" thickBot="1">
      <c r="A37" s="24"/>
      <c r="B37" s="64"/>
      <c r="C37" s="64"/>
      <c r="D37" s="65"/>
      <c r="E37" s="66"/>
      <c r="F37" s="76"/>
      <c r="G37" s="77"/>
      <c r="H37" s="78"/>
      <c r="I37" s="79"/>
      <c r="J37" s="80"/>
      <c r="K37" s="81"/>
      <c r="L37" s="79"/>
      <c r="M37" s="80"/>
      <c r="N37" s="81"/>
      <c r="O37" s="79"/>
      <c r="P37" s="80"/>
      <c r="Q37" s="82"/>
      <c r="R37" s="79"/>
      <c r="S37" s="80"/>
      <c r="T37" s="82"/>
      <c r="U37" s="79"/>
      <c r="V37" s="80"/>
      <c r="W37" s="82"/>
      <c r="X37" s="69"/>
    </row>
    <row r="44" spans="1:24" ht="15.75" customHeight="1">
      <c r="K44" s="89"/>
    </row>
  </sheetData>
  <dataConsolidate/>
  <mergeCells count="16">
    <mergeCell ref="O12:Q12"/>
    <mergeCell ref="R12:T12"/>
    <mergeCell ref="U12:W12"/>
    <mergeCell ref="B14:C18"/>
    <mergeCell ref="B20:C24"/>
    <mergeCell ref="B26:C34"/>
    <mergeCell ref="B2:E3"/>
    <mergeCell ref="O2:Q2"/>
    <mergeCell ref="R2:T2"/>
    <mergeCell ref="U2:W3"/>
    <mergeCell ref="I9:K9"/>
    <mergeCell ref="D12:D13"/>
    <mergeCell ref="E12:E13"/>
    <mergeCell ref="F12:H12"/>
    <mergeCell ref="I12:K12"/>
    <mergeCell ref="L12:N12"/>
  </mergeCells>
  <phoneticPr fontId="3" type="noConversion"/>
  <pageMargins left="0.75000000000000011" right="0.75000000000000011" top="1" bottom="1" header="0.5" footer="0.5"/>
  <pageSetup paperSize="9" scale="56" orientation="landscape" horizontalDpi="4294967292" verticalDpi="4294967292"/>
  <drawing r:id="rId1"/>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Layout" zoomScale="150" zoomScaleNormal="150" zoomScaleSheetLayoutView="100" zoomScalePageLayoutView="150" workbookViewId="0">
      <selection activeCell="A10" sqref="A10:H63"/>
    </sheetView>
  </sheetViews>
  <sheetFormatPr baseColWidth="10" defaultColWidth="9.1640625" defaultRowHeight="12" x14ac:dyDescent="0"/>
  <cols>
    <col min="1" max="1" width="16.6640625" style="1" customWidth="1"/>
    <col min="2" max="2" width="13.1640625" style="1" customWidth="1"/>
    <col min="3" max="3" width="11.6640625" style="1" customWidth="1"/>
    <col min="4" max="5" width="10" style="1" customWidth="1"/>
    <col min="6" max="7" width="10.83203125" style="1" customWidth="1"/>
    <col min="8" max="8" width="9.1640625" style="1" customWidth="1"/>
    <col min="9" max="16384" width="9.1640625" style="1"/>
  </cols>
  <sheetData>
    <row r="1" spans="1:8">
      <c r="A1" s="116"/>
      <c r="B1" s="116"/>
      <c r="C1" s="116"/>
      <c r="D1" s="116"/>
      <c r="E1" s="116"/>
      <c r="F1" s="116"/>
      <c r="G1" s="116"/>
      <c r="H1" s="116"/>
    </row>
    <row r="2" spans="1:8">
      <c r="A2" s="116"/>
      <c r="B2" s="116"/>
      <c r="C2" s="116"/>
      <c r="D2" s="116"/>
      <c r="E2" s="116"/>
      <c r="F2" s="116"/>
      <c r="G2" s="116"/>
      <c r="H2" s="116"/>
    </row>
    <row r="3" spans="1:8">
      <c r="A3" s="116"/>
      <c r="B3" s="116"/>
      <c r="C3" s="116"/>
      <c r="D3" s="116"/>
      <c r="E3" s="116"/>
      <c r="F3" s="116"/>
      <c r="G3" s="116"/>
      <c r="H3" s="116"/>
    </row>
    <row r="4" spans="1:8">
      <c r="A4" s="116"/>
      <c r="B4" s="116"/>
      <c r="C4" s="116"/>
      <c r="D4" s="116"/>
      <c r="E4" s="116"/>
      <c r="F4" s="116"/>
      <c r="G4" s="116"/>
      <c r="H4" s="116"/>
    </row>
    <row r="5" spans="1:8">
      <c r="A5" s="116"/>
      <c r="B5" s="116"/>
      <c r="C5" s="116"/>
      <c r="D5" s="116"/>
      <c r="E5" s="116"/>
      <c r="F5" s="116"/>
      <c r="G5" s="116"/>
      <c r="H5" s="116"/>
    </row>
    <row r="6" spans="1:8">
      <c r="A6" s="116"/>
      <c r="B6" s="116"/>
      <c r="C6" s="116"/>
      <c r="D6" s="116"/>
      <c r="E6" s="116"/>
      <c r="F6" s="116"/>
      <c r="G6" s="116"/>
      <c r="H6" s="116"/>
    </row>
    <row r="7" spans="1:8">
      <c r="A7" s="116"/>
      <c r="B7" s="116"/>
      <c r="C7" s="116"/>
      <c r="D7" s="116"/>
      <c r="E7" s="116"/>
      <c r="F7" s="116"/>
      <c r="G7" s="116"/>
      <c r="H7" s="116"/>
    </row>
    <row r="8" spans="1:8">
      <c r="A8" s="88"/>
      <c r="B8" s="88"/>
      <c r="C8" s="88"/>
      <c r="D8" s="88"/>
      <c r="E8" s="88"/>
      <c r="F8" s="88"/>
      <c r="G8" s="88"/>
      <c r="H8" s="88"/>
    </row>
    <row r="9" spans="1:8">
      <c r="A9" s="5"/>
      <c r="B9" s="5"/>
      <c r="C9" s="5"/>
      <c r="D9" s="5"/>
      <c r="E9" s="5"/>
      <c r="F9" s="5"/>
      <c r="G9" s="5"/>
      <c r="H9" s="5"/>
    </row>
    <row r="10" spans="1:8" s="3" customFormat="1" ht="12" customHeight="1">
      <c r="A10" s="134" t="s">
        <v>46</v>
      </c>
      <c r="B10" s="135"/>
      <c r="C10" s="135"/>
      <c r="D10" s="135"/>
      <c r="E10" s="135"/>
      <c r="F10" s="135"/>
      <c r="G10" s="135"/>
      <c r="H10" s="135"/>
    </row>
    <row r="11" spans="1:8" s="3" customFormat="1">
      <c r="A11" s="135"/>
      <c r="B11" s="135"/>
      <c r="C11" s="135"/>
      <c r="D11" s="135"/>
      <c r="E11" s="135"/>
      <c r="F11" s="135"/>
      <c r="G11" s="135"/>
      <c r="H11" s="135"/>
    </row>
    <row r="12" spans="1:8" s="3" customFormat="1">
      <c r="A12" s="135"/>
      <c r="B12" s="135"/>
      <c r="C12" s="135"/>
      <c r="D12" s="135"/>
      <c r="E12" s="135"/>
      <c r="F12" s="135"/>
      <c r="G12" s="135"/>
      <c r="H12" s="135"/>
    </row>
    <row r="13" spans="1:8" s="3" customFormat="1">
      <c r="A13" s="135"/>
      <c r="B13" s="135"/>
      <c r="C13" s="135"/>
      <c r="D13" s="135"/>
      <c r="E13" s="135"/>
      <c r="F13" s="135"/>
      <c r="G13" s="135"/>
      <c r="H13" s="135"/>
    </row>
    <row r="14" spans="1:8" s="3" customFormat="1">
      <c r="A14" s="135"/>
      <c r="B14" s="135"/>
      <c r="C14" s="135"/>
      <c r="D14" s="135"/>
      <c r="E14" s="135"/>
      <c r="F14" s="135"/>
      <c r="G14" s="135"/>
      <c r="H14" s="135"/>
    </row>
    <row r="15" spans="1:8" s="3" customFormat="1" ht="19" customHeight="1">
      <c r="A15" s="135"/>
      <c r="B15" s="135"/>
      <c r="C15" s="135"/>
      <c r="D15" s="135"/>
      <c r="E15" s="135"/>
      <c r="F15" s="135"/>
      <c r="G15" s="135"/>
      <c r="H15" s="135"/>
    </row>
    <row r="16" spans="1:8" ht="13" hidden="1" customHeight="1" thickBot="1">
      <c r="A16" s="135"/>
      <c r="B16" s="135"/>
      <c r="C16" s="135"/>
      <c r="D16" s="135"/>
      <c r="E16" s="135"/>
      <c r="F16" s="135"/>
      <c r="G16" s="135"/>
      <c r="H16" s="135"/>
    </row>
    <row r="17" spans="1:8" ht="11" customHeight="1">
      <c r="A17" s="135"/>
      <c r="B17" s="135"/>
      <c r="C17" s="135"/>
      <c r="D17" s="135"/>
      <c r="E17" s="135"/>
      <c r="F17" s="135"/>
      <c r="G17" s="135"/>
      <c r="H17" s="135"/>
    </row>
    <row r="18" spans="1:8">
      <c r="A18" s="135"/>
      <c r="B18" s="135"/>
      <c r="C18" s="135"/>
      <c r="D18" s="135"/>
      <c r="E18" s="135"/>
      <c r="F18" s="135"/>
      <c r="G18" s="135"/>
      <c r="H18" s="135"/>
    </row>
    <row r="19" spans="1:8">
      <c r="A19" s="135"/>
      <c r="B19" s="135"/>
      <c r="C19" s="135"/>
      <c r="D19" s="135"/>
      <c r="E19" s="135"/>
      <c r="F19" s="135"/>
      <c r="G19" s="135"/>
      <c r="H19" s="135"/>
    </row>
    <row r="20" spans="1:8">
      <c r="A20" s="135"/>
      <c r="B20" s="135"/>
      <c r="C20" s="135"/>
      <c r="D20" s="135"/>
      <c r="E20" s="135"/>
      <c r="F20" s="135"/>
      <c r="G20" s="135"/>
      <c r="H20" s="135"/>
    </row>
    <row r="21" spans="1:8">
      <c r="A21" s="135"/>
      <c r="B21" s="135"/>
      <c r="C21" s="135"/>
      <c r="D21" s="135"/>
      <c r="E21" s="135"/>
      <c r="F21" s="135"/>
      <c r="G21" s="135"/>
      <c r="H21" s="135"/>
    </row>
    <row r="22" spans="1:8">
      <c r="A22" s="135"/>
      <c r="B22" s="135"/>
      <c r="C22" s="135"/>
      <c r="D22" s="135"/>
      <c r="E22" s="135"/>
      <c r="F22" s="135"/>
      <c r="G22" s="135"/>
      <c r="H22" s="135"/>
    </row>
    <row r="23" spans="1:8">
      <c r="A23" s="135"/>
      <c r="B23" s="135"/>
      <c r="C23" s="135"/>
      <c r="D23" s="135"/>
      <c r="E23" s="135"/>
      <c r="F23" s="135"/>
      <c r="G23" s="135"/>
      <c r="H23" s="135"/>
    </row>
    <row r="24" spans="1:8">
      <c r="A24" s="135"/>
      <c r="B24" s="135"/>
      <c r="C24" s="135"/>
      <c r="D24" s="135"/>
      <c r="E24" s="135"/>
      <c r="F24" s="135"/>
      <c r="G24" s="135"/>
      <c r="H24" s="135"/>
    </row>
    <row r="25" spans="1:8">
      <c r="A25" s="135"/>
      <c r="B25" s="135"/>
      <c r="C25" s="135"/>
      <c r="D25" s="135"/>
      <c r="E25" s="135"/>
      <c r="F25" s="135"/>
      <c r="G25" s="135"/>
      <c r="H25" s="135"/>
    </row>
    <row r="26" spans="1:8">
      <c r="A26" s="135"/>
      <c r="B26" s="135"/>
      <c r="C26" s="135"/>
      <c r="D26" s="135"/>
      <c r="E26" s="135"/>
      <c r="F26" s="135"/>
      <c r="G26" s="135"/>
      <c r="H26" s="135"/>
    </row>
    <row r="27" spans="1:8">
      <c r="A27" s="135"/>
      <c r="B27" s="135"/>
      <c r="C27" s="135"/>
      <c r="D27" s="135"/>
      <c r="E27" s="135"/>
      <c r="F27" s="135"/>
      <c r="G27" s="135"/>
      <c r="H27" s="135"/>
    </row>
    <row r="28" spans="1:8">
      <c r="A28" s="135"/>
      <c r="B28" s="135"/>
      <c r="C28" s="135"/>
      <c r="D28" s="135"/>
      <c r="E28" s="135"/>
      <c r="F28" s="135"/>
      <c r="G28" s="135"/>
      <c r="H28" s="135"/>
    </row>
    <row r="29" spans="1:8">
      <c r="A29" s="135"/>
      <c r="B29" s="135"/>
      <c r="C29" s="135"/>
      <c r="D29" s="135"/>
      <c r="E29" s="135"/>
      <c r="F29" s="135"/>
      <c r="G29" s="135"/>
      <c r="H29" s="135"/>
    </row>
    <row r="30" spans="1:8">
      <c r="A30" s="135"/>
      <c r="B30" s="135"/>
      <c r="C30" s="135"/>
      <c r="D30" s="135"/>
      <c r="E30" s="135"/>
      <c r="F30" s="135"/>
      <c r="G30" s="135"/>
      <c r="H30" s="135"/>
    </row>
    <row r="31" spans="1:8">
      <c r="A31" s="135"/>
      <c r="B31" s="135"/>
      <c r="C31" s="135"/>
      <c r="D31" s="135"/>
      <c r="E31" s="135"/>
      <c r="F31" s="135"/>
      <c r="G31" s="135"/>
      <c r="H31" s="135"/>
    </row>
    <row r="32" spans="1:8">
      <c r="A32" s="135"/>
      <c r="B32" s="135"/>
      <c r="C32" s="135"/>
      <c r="D32" s="135"/>
      <c r="E32" s="135"/>
      <c r="F32" s="135"/>
      <c r="G32" s="135"/>
      <c r="H32" s="135"/>
    </row>
    <row r="33" spans="1:8">
      <c r="A33" s="135"/>
      <c r="B33" s="135"/>
      <c r="C33" s="135"/>
      <c r="D33" s="135"/>
      <c r="E33" s="135"/>
      <c r="F33" s="135"/>
      <c r="G33" s="135"/>
      <c r="H33" s="135"/>
    </row>
    <row r="34" spans="1:8">
      <c r="A34" s="135"/>
      <c r="B34" s="135"/>
      <c r="C34" s="135"/>
      <c r="D34" s="135"/>
      <c r="E34" s="135"/>
      <c r="F34" s="135"/>
      <c r="G34" s="135"/>
      <c r="H34" s="135"/>
    </row>
    <row r="35" spans="1:8">
      <c r="A35" s="135"/>
      <c r="B35" s="135"/>
      <c r="C35" s="135"/>
      <c r="D35" s="135"/>
      <c r="E35" s="135"/>
      <c r="F35" s="135"/>
      <c r="G35" s="135"/>
      <c r="H35" s="135"/>
    </row>
    <row r="36" spans="1:8">
      <c r="A36" s="135"/>
      <c r="B36" s="135"/>
      <c r="C36" s="135"/>
      <c r="D36" s="135"/>
      <c r="E36" s="135"/>
      <c r="F36" s="135"/>
      <c r="G36" s="135"/>
      <c r="H36" s="135"/>
    </row>
    <row r="37" spans="1:8">
      <c r="A37" s="135"/>
      <c r="B37" s="135"/>
      <c r="C37" s="135"/>
      <c r="D37" s="135"/>
      <c r="E37" s="135"/>
      <c r="F37" s="135"/>
      <c r="G37" s="135"/>
      <c r="H37" s="135"/>
    </row>
    <row r="38" spans="1:8">
      <c r="A38" s="135"/>
      <c r="B38" s="135"/>
      <c r="C38" s="135"/>
      <c r="D38" s="135"/>
      <c r="E38" s="135"/>
      <c r="F38" s="135"/>
      <c r="G38" s="135"/>
      <c r="H38" s="135"/>
    </row>
    <row r="39" spans="1:8">
      <c r="A39" s="135"/>
      <c r="B39" s="135"/>
      <c r="C39" s="135"/>
      <c r="D39" s="135"/>
      <c r="E39" s="135"/>
      <c r="F39" s="135"/>
      <c r="G39" s="135"/>
      <c r="H39" s="135"/>
    </row>
    <row r="40" spans="1:8">
      <c r="A40" s="135"/>
      <c r="B40" s="135"/>
      <c r="C40" s="135"/>
      <c r="D40" s="135"/>
      <c r="E40" s="135"/>
      <c r="F40" s="135"/>
      <c r="G40" s="135"/>
      <c r="H40" s="135"/>
    </row>
    <row r="41" spans="1:8">
      <c r="A41" s="135"/>
      <c r="B41" s="135"/>
      <c r="C41" s="135"/>
      <c r="D41" s="135"/>
      <c r="E41" s="135"/>
      <c r="F41" s="135"/>
      <c r="G41" s="135"/>
      <c r="H41" s="135"/>
    </row>
    <row r="42" spans="1:8">
      <c r="A42" s="135"/>
      <c r="B42" s="135"/>
      <c r="C42" s="135"/>
      <c r="D42" s="135"/>
      <c r="E42" s="135"/>
      <c r="F42" s="135"/>
      <c r="G42" s="135"/>
      <c r="H42" s="135"/>
    </row>
    <row r="43" spans="1:8">
      <c r="A43" s="135"/>
      <c r="B43" s="135"/>
      <c r="C43" s="135"/>
      <c r="D43" s="135"/>
      <c r="E43" s="135"/>
      <c r="F43" s="135"/>
      <c r="G43" s="135"/>
      <c r="H43" s="135"/>
    </row>
    <row r="44" spans="1:8">
      <c r="A44" s="135"/>
      <c r="B44" s="135"/>
      <c r="C44" s="135"/>
      <c r="D44" s="135"/>
      <c r="E44" s="135"/>
      <c r="F44" s="135"/>
      <c r="G44" s="135"/>
      <c r="H44" s="135"/>
    </row>
    <row r="45" spans="1:8">
      <c r="A45" s="135"/>
      <c r="B45" s="135"/>
      <c r="C45" s="135"/>
      <c r="D45" s="135"/>
      <c r="E45" s="135"/>
      <c r="F45" s="135"/>
      <c r="G45" s="135"/>
      <c r="H45" s="135"/>
    </row>
    <row r="46" spans="1:8">
      <c r="A46" s="135"/>
      <c r="B46" s="135"/>
      <c r="C46" s="135"/>
      <c r="D46" s="135"/>
      <c r="E46" s="135"/>
      <c r="F46" s="135"/>
      <c r="G46" s="135"/>
      <c r="H46" s="135"/>
    </row>
    <row r="47" spans="1:8">
      <c r="A47" s="135"/>
      <c r="B47" s="135"/>
      <c r="C47" s="135"/>
      <c r="D47" s="135"/>
      <c r="E47" s="135"/>
      <c r="F47" s="135"/>
      <c r="G47" s="135"/>
      <c r="H47" s="135"/>
    </row>
    <row r="48" spans="1:8">
      <c r="A48" s="135"/>
      <c r="B48" s="135"/>
      <c r="C48" s="135"/>
      <c r="D48" s="135"/>
      <c r="E48" s="135"/>
      <c r="F48" s="135"/>
      <c r="G48" s="135"/>
      <c r="H48" s="135"/>
    </row>
    <row r="49" spans="1:8">
      <c r="A49" s="135"/>
      <c r="B49" s="135"/>
      <c r="C49" s="135"/>
      <c r="D49" s="135"/>
      <c r="E49" s="135"/>
      <c r="F49" s="135"/>
      <c r="G49" s="135"/>
      <c r="H49" s="135"/>
    </row>
    <row r="50" spans="1:8">
      <c r="A50" s="135"/>
      <c r="B50" s="135"/>
      <c r="C50" s="135"/>
      <c r="D50" s="135"/>
      <c r="E50" s="135"/>
      <c r="F50" s="135"/>
      <c r="G50" s="135"/>
      <c r="H50" s="135"/>
    </row>
    <row r="51" spans="1:8">
      <c r="A51" s="135"/>
      <c r="B51" s="135"/>
      <c r="C51" s="135"/>
      <c r="D51" s="135"/>
      <c r="E51" s="135"/>
      <c r="F51" s="135"/>
      <c r="G51" s="135"/>
      <c r="H51" s="135"/>
    </row>
    <row r="52" spans="1:8">
      <c r="A52" s="135"/>
      <c r="B52" s="135"/>
      <c r="C52" s="135"/>
      <c r="D52" s="135"/>
      <c r="E52" s="135"/>
      <c r="F52" s="135"/>
      <c r="G52" s="135"/>
      <c r="H52" s="135"/>
    </row>
    <row r="53" spans="1:8">
      <c r="A53" s="135"/>
      <c r="B53" s="135"/>
      <c r="C53" s="135"/>
      <c r="D53" s="135"/>
      <c r="E53" s="135"/>
      <c r="F53" s="135"/>
      <c r="G53" s="135"/>
      <c r="H53" s="135"/>
    </row>
    <row r="54" spans="1:8">
      <c r="A54" s="135"/>
      <c r="B54" s="135"/>
      <c r="C54" s="135"/>
      <c r="D54" s="135"/>
      <c r="E54" s="135"/>
      <c r="F54" s="135"/>
      <c r="G54" s="135"/>
      <c r="H54" s="135"/>
    </row>
    <row r="55" spans="1:8">
      <c r="A55" s="135"/>
      <c r="B55" s="135"/>
      <c r="C55" s="135"/>
      <c r="D55" s="135"/>
      <c r="E55" s="135"/>
      <c r="F55" s="135"/>
      <c r="G55" s="135"/>
      <c r="H55" s="135"/>
    </row>
    <row r="56" spans="1:8">
      <c r="A56" s="135"/>
      <c r="B56" s="135"/>
      <c r="C56" s="135"/>
      <c r="D56" s="135"/>
      <c r="E56" s="135"/>
      <c r="F56" s="135"/>
      <c r="G56" s="135"/>
      <c r="H56" s="135"/>
    </row>
    <row r="57" spans="1:8">
      <c r="A57" s="135"/>
      <c r="B57" s="135"/>
      <c r="C57" s="135"/>
      <c r="D57" s="135"/>
      <c r="E57" s="135"/>
      <c r="F57" s="135"/>
      <c r="G57" s="135"/>
      <c r="H57" s="135"/>
    </row>
    <row r="58" spans="1:8">
      <c r="A58" s="135"/>
      <c r="B58" s="135"/>
      <c r="C58" s="135"/>
      <c r="D58" s="135"/>
      <c r="E58" s="135"/>
      <c r="F58" s="135"/>
      <c r="G58" s="135"/>
      <c r="H58" s="135"/>
    </row>
    <row r="59" spans="1:8">
      <c r="A59" s="135"/>
      <c r="B59" s="135"/>
      <c r="C59" s="135"/>
      <c r="D59" s="135"/>
      <c r="E59" s="135"/>
      <c r="F59" s="135"/>
      <c r="G59" s="135"/>
      <c r="H59" s="135"/>
    </row>
    <row r="60" spans="1:8">
      <c r="A60" s="135"/>
      <c r="B60" s="135"/>
      <c r="C60" s="135"/>
      <c r="D60" s="135"/>
      <c r="E60" s="135"/>
      <c r="F60" s="135"/>
      <c r="G60" s="135"/>
      <c r="H60" s="135"/>
    </row>
    <row r="61" spans="1:8">
      <c r="A61" s="135"/>
      <c r="B61" s="135"/>
      <c r="C61" s="135"/>
      <c r="D61" s="135"/>
      <c r="E61" s="135"/>
      <c r="F61" s="135"/>
      <c r="G61" s="135"/>
      <c r="H61" s="135"/>
    </row>
    <row r="62" spans="1:8">
      <c r="A62" s="135"/>
      <c r="B62" s="135"/>
      <c r="C62" s="135"/>
      <c r="D62" s="135"/>
      <c r="E62" s="135"/>
      <c r="F62" s="135"/>
      <c r="G62" s="135"/>
      <c r="H62" s="135"/>
    </row>
    <row r="63" spans="1:8">
      <c r="A63" s="135"/>
      <c r="B63" s="135"/>
      <c r="C63" s="135"/>
      <c r="D63" s="135"/>
      <c r="E63" s="135"/>
      <c r="F63" s="135"/>
      <c r="G63" s="135"/>
      <c r="H63" s="135"/>
    </row>
  </sheetData>
  <mergeCells count="2">
    <mergeCell ref="A10:H63"/>
    <mergeCell ref="A1:H7"/>
  </mergeCells>
  <phoneticPr fontId="3" type="noConversion"/>
  <pageMargins left="0.08" right="0.08" top="0.75000000000000011" bottom="3.1496062992125988E-3" header="0.30000000000000004" footer="0"/>
  <pageSetup paperSize="9" scale="97" orientation="portrait"/>
  <headerFooter>
    <oddHeader>&amp;Cwww.powerbuilder.hu</oddHeader>
  </headerFooter>
  <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Alapok</vt:lpstr>
      <vt:lpstr>RPE</vt:lpstr>
      <vt:lpstr>Kezdő</vt:lpstr>
      <vt:lpstr>Középhaladó</vt:lpstr>
      <vt:lpstr>Gyakran feltett kérdések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Wittmann, Zsolt</dc:creator>
  <cp:lastModifiedBy>Wittmann Zsolt</cp:lastModifiedBy>
  <cp:lastPrinted>2017-02-14T10:35:40Z</cp:lastPrinted>
  <dcterms:created xsi:type="dcterms:W3CDTF">2012-10-18T15:31:59Z</dcterms:created>
  <dcterms:modified xsi:type="dcterms:W3CDTF">2017-09-11T07:31:39Z</dcterms:modified>
</cp:coreProperties>
</file>